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10" firstSheet="7" activeTab="18"/>
  </bookViews>
  <sheets>
    <sheet name="Пост 1" sheetId="17" r:id="rId1"/>
    <sheet name="Пост 3" sheetId="18" r:id="rId2"/>
    <sheet name="Пост 5" sheetId="19" r:id="rId3"/>
    <sheet name="Пост 7" sheetId="20" r:id="rId4"/>
    <sheet name="Пост 9" sheetId="21" r:id="rId5"/>
    <sheet name="Пост 11" sheetId="22" r:id="rId6"/>
    <sheet name="Пост 15" sheetId="23" r:id="rId7"/>
    <sheet name="Пост 19" sheetId="24" r:id="rId8"/>
    <sheet name="Пост 23" sheetId="38" r:id="rId9"/>
    <sheet name="Пост 33-18" sheetId="25" r:id="rId10"/>
    <sheet name="Мира 12" sheetId="27" r:id="rId11"/>
    <sheet name="Мира 14" sheetId="28" r:id="rId12"/>
    <sheet name="Мира 16" sheetId="29" r:id="rId13"/>
    <sheet name="Мира 18" sheetId="30" r:id="rId14"/>
    <sheet name="Мира 20" sheetId="31" r:id="rId15"/>
    <sheet name="Озерн 4" sheetId="33" r:id="rId16"/>
    <sheet name="Озерн 12" sheetId="39" r:id="rId17"/>
    <sheet name="Озерн 14" sheetId="34" r:id="rId18"/>
    <sheet name="Озерн 16" sheetId="35" r:id="rId19"/>
    <sheet name="Лист20" sheetId="36" r:id="rId20"/>
  </sheets>
  <calcPr calcId="124519"/>
</workbook>
</file>

<file path=xl/calcChain.xml><?xml version="1.0" encoding="utf-8"?>
<calcChain xmlns="http://schemas.openxmlformats.org/spreadsheetml/2006/main">
  <c r="D51" i="24"/>
  <c r="D54" s="1"/>
  <c r="D48"/>
  <c r="D42"/>
  <c r="D36"/>
  <c r="D32"/>
  <c r="D27"/>
  <c r="D15"/>
  <c r="D55" s="1"/>
  <c r="D56" s="1"/>
  <c r="D57" s="1"/>
  <c r="D14" i="38" l="1"/>
  <c r="D51" i="35" l="1"/>
  <c r="D54" s="1"/>
  <c r="D48"/>
  <c r="D42"/>
  <c r="D36"/>
  <c r="D32"/>
  <c r="D27"/>
  <c r="D15"/>
  <c r="D55" s="1"/>
  <c r="D56" s="1"/>
  <c r="D57" s="1"/>
  <c r="D51" i="39"/>
  <c r="D54" s="1"/>
  <c r="D48"/>
  <c r="D42"/>
  <c r="D36"/>
  <c r="D32"/>
  <c r="D27"/>
  <c r="D15"/>
  <c r="D51" i="34"/>
  <c r="D54" s="1"/>
  <c r="D48"/>
  <c r="D42"/>
  <c r="D36"/>
  <c r="D32"/>
  <c r="D27"/>
  <c r="D15"/>
  <c r="D55" s="1"/>
  <c r="D56" s="1"/>
  <c r="D57" s="1"/>
  <c r="D51" i="33"/>
  <c r="D54" s="1"/>
  <c r="D48"/>
  <c r="D42"/>
  <c r="D36"/>
  <c r="D32"/>
  <c r="D27"/>
  <c r="D15"/>
  <c r="D55" l="1"/>
  <c r="D56" s="1"/>
  <c r="D57" s="1"/>
  <c r="D55" i="39"/>
  <c r="D56" s="1"/>
  <c r="D57" s="1"/>
  <c r="D50" i="38"/>
  <c r="D53" s="1"/>
  <c r="D47"/>
  <c r="D41"/>
  <c r="D35"/>
  <c r="D31"/>
  <c r="D26"/>
  <c r="D51" i="31"/>
  <c r="D54" s="1"/>
  <c r="D48"/>
  <c r="D42"/>
  <c r="D36"/>
  <c r="D32"/>
  <c r="D27"/>
  <c r="D15"/>
  <c r="D51" i="30"/>
  <c r="D54" s="1"/>
  <c r="D48"/>
  <c r="D42"/>
  <c r="D36"/>
  <c r="D32"/>
  <c r="D27"/>
  <c r="D15"/>
  <c r="D55" s="1"/>
  <c r="D56" s="1"/>
  <c r="D57" s="1"/>
  <c r="D51" i="29"/>
  <c r="D54" s="1"/>
  <c r="D48"/>
  <c r="D42"/>
  <c r="D36"/>
  <c r="D32"/>
  <c r="D27"/>
  <c r="D15"/>
  <c r="D51" i="28"/>
  <c r="D54" s="1"/>
  <c r="D48"/>
  <c r="D42"/>
  <c r="D36"/>
  <c r="D32"/>
  <c r="D27"/>
  <c r="D15"/>
  <c r="D55" s="1"/>
  <c r="D56" s="1"/>
  <c r="D57" s="1"/>
  <c r="D51" i="27"/>
  <c r="D54" s="1"/>
  <c r="D48"/>
  <c r="D42"/>
  <c r="D36"/>
  <c r="D32"/>
  <c r="D27"/>
  <c r="D15"/>
  <c r="D51" i="25"/>
  <c r="D54" s="1"/>
  <c r="D48"/>
  <c r="D42"/>
  <c r="D36"/>
  <c r="D32"/>
  <c r="D27"/>
  <c r="D15"/>
  <c r="D51" i="23"/>
  <c r="D54" s="1"/>
  <c r="D48"/>
  <c r="D42"/>
  <c r="D36"/>
  <c r="D32"/>
  <c r="D27"/>
  <c r="D15"/>
  <c r="D51" i="22"/>
  <c r="D54" s="1"/>
  <c r="D48"/>
  <c r="D42"/>
  <c r="D36"/>
  <c r="D32"/>
  <c r="D27"/>
  <c r="D15"/>
  <c r="D55" s="1"/>
  <c r="D56" s="1"/>
  <c r="D57" s="1"/>
  <c r="D51" i="21"/>
  <c r="D54" s="1"/>
  <c r="D48"/>
  <c r="D42"/>
  <c r="D36"/>
  <c r="D32"/>
  <c r="D27"/>
  <c r="D15"/>
  <c r="D55" s="1"/>
  <c r="D56" s="1"/>
  <c r="D57" s="1"/>
  <c r="D51" i="20"/>
  <c r="D54" s="1"/>
  <c r="D48"/>
  <c r="D42"/>
  <c r="D36"/>
  <c r="D32"/>
  <c r="D27"/>
  <c r="D15"/>
  <c r="D55" s="1"/>
  <c r="D56" s="1"/>
  <c r="D57" s="1"/>
  <c r="D51" i="19"/>
  <c r="D54" s="1"/>
  <c r="D48"/>
  <c r="D42"/>
  <c r="D36"/>
  <c r="D32"/>
  <c r="D27"/>
  <c r="D15"/>
  <c r="D55" s="1"/>
  <c r="D56" s="1"/>
  <c r="D57" s="1"/>
  <c r="D51" i="18"/>
  <c r="D54" s="1"/>
  <c r="D48"/>
  <c r="D42"/>
  <c r="D36"/>
  <c r="D32"/>
  <c r="D27"/>
  <c r="D15"/>
  <c r="D55" s="1"/>
  <c r="D56" s="1"/>
  <c r="D57" s="1"/>
  <c r="D51" i="17"/>
  <c r="D54" s="1"/>
  <c r="D48"/>
  <c r="D42"/>
  <c r="D36"/>
  <c r="D32"/>
  <c r="D27"/>
  <c r="D15"/>
  <c r="D55" s="1"/>
  <c r="D56" s="1"/>
  <c r="D57" s="1"/>
  <c r="D54" i="38" l="1"/>
  <c r="D55" s="1"/>
  <c r="D56" s="1"/>
  <c r="D55" i="25"/>
  <c r="D56" s="1"/>
  <c r="D57" s="1"/>
  <c r="D55" i="23"/>
  <c r="D56" s="1"/>
  <c r="D57" s="1"/>
  <c r="D55" i="27"/>
  <c r="D56" s="1"/>
  <c r="D57" s="1"/>
  <c r="D55" i="31"/>
  <c r="D56" s="1"/>
  <c r="D57" s="1"/>
  <c r="D55" i="29"/>
  <c r="D56" s="1"/>
  <c r="D57" s="1"/>
</calcChain>
</file>

<file path=xl/sharedStrings.xml><?xml version="1.0" encoding="utf-8"?>
<sst xmlns="http://schemas.openxmlformats.org/spreadsheetml/2006/main" count="2393" uniqueCount="127">
  <si>
    <t>Наименование</t>
  </si>
  <si>
    <t>Периодичность</t>
  </si>
  <si>
    <t xml:space="preserve">1. Работы по содержание помещений общего пользования, входящий в состав общего имущества МКД </t>
  </si>
  <si>
    <t>1.1.</t>
  </si>
  <si>
    <t>Сухая и влажная уборка лестничных площадок и маршей</t>
  </si>
  <si>
    <t xml:space="preserve"> 1.2.</t>
  </si>
  <si>
    <t>Мытье лестничных площадок и маршей</t>
  </si>
  <si>
    <t>2 раза в год</t>
  </si>
  <si>
    <t xml:space="preserve"> 1.3.</t>
  </si>
  <si>
    <t>Обметание пыли с потолков</t>
  </si>
  <si>
    <t>1 раз в год</t>
  </si>
  <si>
    <t xml:space="preserve"> 1.4.</t>
  </si>
  <si>
    <t>Влажная протирка, подоконников, отопительных приборов, перил, оконных решеток, шкафов электросчетчиков, дверей, шкафов для электросчетчиков и слаботочных устройств, почтовых ящиков, дверных коробок, полотен дверей, доводчиков, дверных ручек</t>
  </si>
  <si>
    <t xml:space="preserve"> 2 раза в год</t>
  </si>
  <si>
    <t xml:space="preserve"> 1.5.</t>
  </si>
  <si>
    <t>Мытье окон</t>
  </si>
  <si>
    <t xml:space="preserve"> 1.6.</t>
  </si>
  <si>
    <t>1 раз в неделю</t>
  </si>
  <si>
    <t xml:space="preserve"> 1.7.</t>
  </si>
  <si>
    <t>Дератизация</t>
  </si>
  <si>
    <t>Итого</t>
  </si>
  <si>
    <t>2.Работы по содержанию земельного участка, на котором расположен МКД</t>
  </si>
  <si>
    <t xml:space="preserve"> 2.1</t>
  </si>
  <si>
    <t>Подметание и уборка земельного участка, площадки перед входом в подъезд в теплый период</t>
  </si>
  <si>
    <t>1 раз в сутки</t>
  </si>
  <si>
    <t xml:space="preserve"> 2.2</t>
  </si>
  <si>
    <t>Уборка мусора с газонов в теплый период</t>
  </si>
  <si>
    <t>1 раз в 2 суток</t>
  </si>
  <si>
    <t xml:space="preserve"> 2.3</t>
  </si>
  <si>
    <t>Уборка на контейнерных площадках</t>
  </si>
  <si>
    <t xml:space="preserve"> 2.4</t>
  </si>
  <si>
    <t xml:space="preserve">Подметание свежевыпавшего снега толщиной до 2 см </t>
  </si>
  <si>
    <t xml:space="preserve"> 2.5</t>
  </si>
  <si>
    <t>Подметание территории в дни без снега</t>
  </si>
  <si>
    <t xml:space="preserve"> 2.6</t>
  </si>
  <si>
    <t xml:space="preserve">Сдвигание свежевыпавшего снега при снегопаде </t>
  </si>
  <si>
    <t>по мере необходимости,  но не позднее 2 часов после окончания снегопада</t>
  </si>
  <si>
    <t xml:space="preserve"> 2.7</t>
  </si>
  <si>
    <t>Очистка территории от наледи и льда</t>
  </si>
  <si>
    <t>не позднее 3 суток со дня образования</t>
  </si>
  <si>
    <t xml:space="preserve"> 2.8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</si>
  <si>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</si>
  <si>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</si>
  <si>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 xml:space="preserve"> 2.9</t>
  </si>
  <si>
    <t>Очистка крышек люков колодцев и пожарных гидрантов от снега и льда толщиной слоя выше 5 см</t>
  </si>
  <si>
    <t xml:space="preserve"> 2.10</t>
  </si>
  <si>
    <t>Скос травы на газонах</t>
  </si>
  <si>
    <t>3 раза за сезон</t>
  </si>
  <si>
    <t>3. Сбор, вывоз и утилизация ТБО</t>
  </si>
  <si>
    <t xml:space="preserve"> 3.1</t>
  </si>
  <si>
    <t>Выполнение работ по обеспечению сбора, вывоза твердых бытовых отходов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</si>
  <si>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день</t>
    </r>
  </si>
  <si>
    <t xml:space="preserve"> 3.2</t>
  </si>
  <si>
    <t>Выполнение работ по обеспечению сбора, вывоза крупногабаритных отходов</t>
  </si>
  <si>
    <t xml:space="preserve"> 3.3</t>
  </si>
  <si>
    <t>Выполнение работ по обеспечению  утилизации твердых бытовых и крупногабаритных отходов</t>
  </si>
  <si>
    <t>в соответствии с договором</t>
  </si>
  <si>
    <t xml:space="preserve">4. Работы по  проверке и осмотру несущих и ненесущих конструкций многоквартирного дома к сезонной эксплуатации </t>
  </si>
  <si>
    <t xml:space="preserve"> 4.1</t>
  </si>
  <si>
    <t>Проведение осмотров, выявление повреждений и нарушений конструкций, и устранение мелких неисправностей</t>
  </si>
  <si>
    <t>по графику, не реже 2 раза в год</t>
  </si>
  <si>
    <t xml:space="preserve"> 4.2</t>
  </si>
  <si>
    <t>Уборка чердачного и подвального помещений</t>
  </si>
  <si>
    <t>5. Работы по подготовке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</si>
  <si>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 xml:space="preserve"> 5.1</t>
  </si>
  <si>
    <t xml:space="preserve">Проведение осмотра, выполнение комплекса работ по подготовки  систем отопления, водоснабжения, водоотведения к сезонной эксплуатации </t>
  </si>
  <si>
    <t xml:space="preserve"> 5.2</t>
  </si>
  <si>
    <t>Проведение технических осмотров и устранение незначительных неисправностей электротехнических устройств</t>
  </si>
  <si>
    <t xml:space="preserve"> 5.3</t>
  </si>
  <si>
    <t>Проведение технических осмотров и устранение незначительных неисправностей в системе вентиляции</t>
  </si>
  <si>
    <t xml:space="preserve"> 1 раз в год</t>
  </si>
  <si>
    <t>Итого:</t>
  </si>
  <si>
    <t>6. Текущий ремонт общего имущества</t>
  </si>
  <si>
    <t xml:space="preserve"> 6.1</t>
  </si>
  <si>
    <t>Выполнение работ согласно плану по текущему ремонту</t>
  </si>
  <si>
    <t>7. Обеспечение аврийно-диспетчерского обслуживания.</t>
  </si>
  <si>
    <t>7.1.</t>
  </si>
  <si>
    <t>Содержание аварийно -диспетчерской службы</t>
  </si>
  <si>
    <t>7.2</t>
  </si>
  <si>
    <t>Выполнение заявок населения</t>
  </si>
  <si>
    <t>8.Услуги обеспечивающие надлежащее содержание дома</t>
  </si>
  <si>
    <t>8.1.</t>
  </si>
  <si>
    <t>Выполнение работ по управлению  МКД</t>
  </si>
  <si>
    <t>8.2</t>
  </si>
  <si>
    <t>Выполнение работ по начислению и сбору платы за содержание и ремонт общего имущества</t>
  </si>
  <si>
    <t>8.3</t>
  </si>
  <si>
    <t>Сбор, обновление и хранение информации о собственниках жилого помещения</t>
  </si>
  <si>
    <t>8.4</t>
  </si>
  <si>
    <t>Работы по обеспечения требований пожарной безопасности</t>
  </si>
  <si>
    <t>Всего</t>
  </si>
  <si>
    <t>Размер планового финансирования в месяц, руб.</t>
  </si>
  <si>
    <t>Размер планового финансирования в год, руб.</t>
  </si>
  <si>
    <t>нижних 3-х этажей-ежедневно,    выше 3-х этажей -3 раза                  в неделю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</si>
  <si>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 неделю</t>
    </r>
  </si>
  <si>
    <t xml:space="preserve"> 5.4</t>
  </si>
  <si>
    <t xml:space="preserve">Работы и услуги по технической эксплуатации узла учета тепловой энергии </t>
  </si>
  <si>
    <t>согласно графику выполнения работ по технической эксплуатации УУТЭ</t>
  </si>
  <si>
    <t>общая площадь кв.м.</t>
  </si>
  <si>
    <t xml:space="preserve">по адресу: ул.Постышева,  дом  1,  г. Находка,          </t>
  </si>
  <si>
    <t xml:space="preserve">по адресу: ул.Постышева,  дом  3,  г. Находка,          </t>
  </si>
  <si>
    <t xml:space="preserve">по адресу: ул.Постышева,  дом  5,  г. Находка,          </t>
  </si>
  <si>
    <t xml:space="preserve">по адресу: ул.Постышева,  дом  7,  г. Находка,          </t>
  </si>
  <si>
    <t>Затраты на1 м² общ.жил. площ.в месяц, руб.</t>
  </si>
  <si>
    <t xml:space="preserve">по адресу: ул.Постышева,  дом  9,  г. Находка,          </t>
  </si>
  <si>
    <t xml:space="preserve">по адресу: ул.Постышева,  дом  11,  г. Находка,          </t>
  </si>
  <si>
    <t xml:space="preserve">по адресу: ул.Постышева,  дом  15,  г. Находка,          </t>
  </si>
  <si>
    <t xml:space="preserve">по адресу: ул.Постышева,  дом  19,  г. Находка,          </t>
  </si>
  <si>
    <t xml:space="preserve">по адресу: Постышева,  дом  23,  г. Находка,          </t>
  </si>
  <si>
    <t>по мере необходимости</t>
  </si>
  <si>
    <t>в соответствии с планом работ</t>
  </si>
  <si>
    <t>согласно плану графика предприятия</t>
  </si>
  <si>
    <t xml:space="preserve"> Очистка систем защиты от грязи. Уборка крыльца</t>
  </si>
  <si>
    <t xml:space="preserve">круглосуточно 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</si>
  <si>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2016 год ООО "Гарант-Сервис"</t>
  </si>
  <si>
    <t>ИНН № 2508082649</t>
  </si>
  <si>
    <t xml:space="preserve">по адресу: ул.Постышева,  дом  33/18,  г. Находка,          </t>
  </si>
  <si>
    <t xml:space="preserve">по адресу: проспект Мира ,  дом  12,  г. Находка,          </t>
  </si>
  <si>
    <t xml:space="preserve">по адресу: проспект Мира ,  дом  14,  г. Находка,          </t>
  </si>
  <si>
    <t xml:space="preserve">по адресу: проспект Мира ,  дом  18,  г. Находка,          </t>
  </si>
  <si>
    <t xml:space="preserve">по адресу: проспект Мира ,  дом  16,  г. Находка,          </t>
  </si>
  <si>
    <t xml:space="preserve">по адресу: Озерный бульвар ,  дом  4,  г. Находка,          </t>
  </si>
  <si>
    <t xml:space="preserve">по адресу: Озерный бульвар ,  дом  14,  г. Находка,          </t>
  </si>
  <si>
    <t xml:space="preserve">по адресу: Озерный бульвар ,  дом  12,  г. Находка,          </t>
  </si>
  <si>
    <t xml:space="preserve">по адресу: Озерный бульвар ,  дом  16,  г. Находка,          </t>
  </si>
  <si>
    <t xml:space="preserve">Директор  ООО  "Гарант -Сервис"                  </t>
  </si>
  <si>
    <t>Притула С.В.</t>
  </si>
  <si>
    <t xml:space="preserve">по адресу: проспект Мира ,  дом  20,  г. Находка,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</si>
</sst>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/>
    <xf numFmtId="2" fontId="1" fillId="0" borderId="8" xfId="0" applyNumberFormat="1" applyFont="1" applyFill="1" applyBorder="1" applyAlignment="1">
      <alignment horizontal="center" vertical="top" wrapText="1"/>
    </xf>
    <xf numFmtId="16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16" fontId="2" fillId="0" borderId="3" xfId="0" applyNumberFormat="1" applyFont="1" applyFill="1" applyBorder="1"/>
    <xf numFmtId="0" fontId="1" fillId="0" borderId="8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/>
    <xf numFmtId="2" fontId="1" fillId="0" borderId="3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2" fontId="1" fillId="0" borderId="2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opLeftCell="A40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98</v>
      </c>
      <c r="C4" s="48" t="s">
        <v>97</v>
      </c>
      <c r="D4" s="64">
        <v>2886.4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6.2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71265.216</v>
      </c>
    </row>
    <row r="57" spans="1:4">
      <c r="A57" s="13"/>
      <c r="B57" s="8" t="s">
        <v>91</v>
      </c>
      <c r="C57" s="6"/>
      <c r="D57" s="57">
        <f>D56*12</f>
        <v>855182.59199999995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9" right="0.32" top="0.18" bottom="0.27" header="0.17" footer="0.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3"/>
  <sheetViews>
    <sheetView topLeftCell="A28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115</v>
      </c>
      <c r="C4" s="48" t="s">
        <v>97</v>
      </c>
      <c r="D4" s="64">
        <v>3918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9.2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.7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96735.42</v>
      </c>
    </row>
    <row r="57" spans="1:4">
      <c r="A57" s="13"/>
      <c r="B57" s="8" t="s">
        <v>91</v>
      </c>
      <c r="C57" s="6"/>
      <c r="D57" s="57">
        <f>D56*12</f>
        <v>1160825.04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27" right="0.26" top="0.2" bottom="0.28000000000000003" header="0.2" footer="0.17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3"/>
  <sheetViews>
    <sheetView topLeftCell="A37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116</v>
      </c>
      <c r="C4" s="48" t="s">
        <v>97</v>
      </c>
      <c r="D4" s="66">
        <v>2973.2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7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3.7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73408.30799999999</v>
      </c>
    </row>
    <row r="57" spans="1:4">
      <c r="A57" s="13"/>
      <c r="B57" s="8" t="s">
        <v>91</v>
      </c>
      <c r="C57" s="6"/>
      <c r="D57" s="57">
        <f>D56*12</f>
        <v>880899.69599999988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4" right="0.27" top="0.25" bottom="0.18" header="0.17" footer="0.1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3"/>
  <sheetViews>
    <sheetView topLeftCell="A49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117</v>
      </c>
      <c r="C4" s="48" t="s">
        <v>97</v>
      </c>
      <c r="D4" s="66">
        <v>3845.7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30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94950.332999999984</v>
      </c>
    </row>
    <row r="57" spans="1:4">
      <c r="A57" s="13"/>
      <c r="B57" s="8" t="s">
        <v>91</v>
      </c>
      <c r="C57" s="6"/>
      <c r="D57" s="57">
        <f>D56*12</f>
        <v>1139403.9959999998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2" right="0.24" top="0.22" bottom="0.22" header="0.2" footer="0.17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63"/>
  <sheetViews>
    <sheetView topLeftCell="A43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119</v>
      </c>
      <c r="C4" s="48" t="s">
        <v>97</v>
      </c>
      <c r="D4" s="66">
        <v>3810.2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1.63</v>
      </c>
    </row>
    <row r="30" spans="1:4" ht="51">
      <c r="A30" s="4" t="s">
        <v>52</v>
      </c>
      <c r="B30" s="5" t="s">
        <v>53</v>
      </c>
      <c r="C30" s="8" t="s">
        <v>93</v>
      </c>
      <c r="D30" s="2">
        <v>0.46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0.44</v>
      </c>
    </row>
    <row r="32" spans="1:4">
      <c r="A32" s="24"/>
      <c r="B32" s="55" t="s">
        <v>20</v>
      </c>
      <c r="C32" s="25"/>
      <c r="D32" s="26">
        <f>D29+D30+D31</f>
        <v>2.5299999999999998</v>
      </c>
    </row>
    <row r="33" spans="1:4" ht="27.7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8.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1.85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22.11</v>
      </c>
    </row>
    <row r="56" spans="1:4">
      <c r="A56" s="13"/>
      <c r="B56" s="8" t="s">
        <v>90</v>
      </c>
      <c r="C56" s="3"/>
      <c r="D56" s="57">
        <f>D55*D4</f>
        <v>84243.521999999997</v>
      </c>
    </row>
    <row r="57" spans="1:4">
      <c r="A57" s="13"/>
      <c r="B57" s="8" t="s">
        <v>91</v>
      </c>
      <c r="C57" s="6"/>
      <c r="D57" s="57">
        <f>D56*12</f>
        <v>1010922.264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5" right="0.17" top="0.25" bottom="0.17" header="0.17" footer="0.17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3"/>
  <sheetViews>
    <sheetView topLeftCell="A37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118</v>
      </c>
      <c r="C4" s="48" t="s">
        <v>97</v>
      </c>
      <c r="D4" s="66">
        <v>2890.3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30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.7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71361.506999999998</v>
      </c>
    </row>
    <row r="57" spans="1:4">
      <c r="A57" s="13"/>
      <c r="B57" s="8" t="s">
        <v>91</v>
      </c>
      <c r="C57" s="6"/>
      <c r="D57" s="57">
        <f>D56*12</f>
        <v>856338.08400000003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" right="0.28999999999999998" top="0.22" bottom="0.18" header="0.17" footer="0.17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63"/>
  <sheetViews>
    <sheetView topLeftCell="A49" workbookViewId="0">
      <selection activeCell="B5" sqref="B5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4"/>
      <c r="D3" s="65"/>
    </row>
    <row r="4" spans="1:9" ht="15" customHeight="1">
      <c r="A4" s="53"/>
      <c r="B4" s="47" t="s">
        <v>126</v>
      </c>
      <c r="C4" s="48" t="s">
        <v>97</v>
      </c>
      <c r="D4" s="66">
        <v>2586.8000000000002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8.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9.2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63868.091999999997</v>
      </c>
    </row>
    <row r="57" spans="1:4">
      <c r="A57" s="13"/>
      <c r="B57" s="8" t="s">
        <v>91</v>
      </c>
      <c r="C57" s="6"/>
      <c r="D57" s="57">
        <f>D56*12</f>
        <v>766417.10399999993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22" right="0.17" top="0.17" bottom="0.18" header="0.17" footer="0.17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63"/>
  <sheetViews>
    <sheetView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6"/>
      <c r="D3" s="65"/>
    </row>
    <row r="4" spans="1:9" ht="15" customHeight="1">
      <c r="A4" s="53"/>
      <c r="B4" s="47" t="s">
        <v>120</v>
      </c>
      <c r="C4" s="48" t="s">
        <v>97</v>
      </c>
      <c r="D4" s="66">
        <v>5695.9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7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8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7.7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8.5" customHeight="1">
      <c r="A37" s="80" t="s">
        <v>63</v>
      </c>
      <c r="B37" s="81"/>
      <c r="C37" s="81"/>
      <c r="D37" s="82"/>
    </row>
    <row r="38" spans="1:4" ht="38.25">
      <c r="A38" s="67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7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140631.77099999998</v>
      </c>
    </row>
    <row r="57" spans="1:4">
      <c r="A57" s="13"/>
      <c r="B57" s="8" t="s">
        <v>91</v>
      </c>
      <c r="C57" s="6"/>
      <c r="D57" s="57">
        <f>D56*12</f>
        <v>1687581.2519999999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7" right="0.31" top="0.2" bottom="0.28000000000000003" header="0.17" footer="0.17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63"/>
  <sheetViews>
    <sheetView topLeftCell="A37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6"/>
      <c r="D3" s="65"/>
    </row>
    <row r="4" spans="1:9" ht="15" customHeight="1">
      <c r="A4" s="53"/>
      <c r="B4" s="47" t="s">
        <v>122</v>
      </c>
      <c r="C4" s="48" t="s">
        <v>97</v>
      </c>
      <c r="D4" s="66">
        <v>2849.5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7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8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1.63</v>
      </c>
    </row>
    <row r="30" spans="1:4" ht="51">
      <c r="A30" s="4" t="s">
        <v>52</v>
      </c>
      <c r="B30" s="5" t="s">
        <v>53</v>
      </c>
      <c r="C30" s="8" t="s">
        <v>93</v>
      </c>
      <c r="D30" s="2">
        <v>0.46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0.44</v>
      </c>
    </row>
    <row r="32" spans="1:4">
      <c r="A32" s="24"/>
      <c r="B32" s="55" t="s">
        <v>20</v>
      </c>
      <c r="C32" s="25"/>
      <c r="D32" s="26">
        <f>D29+D30+D31</f>
        <v>2.5299999999999998</v>
      </c>
    </row>
    <row r="33" spans="1:4" ht="31.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6.25" customHeight="1">
      <c r="A37" s="80" t="s">
        <v>63</v>
      </c>
      <c r="B37" s="81"/>
      <c r="C37" s="81"/>
      <c r="D37" s="82"/>
    </row>
    <row r="38" spans="1:4" ht="38.25">
      <c r="A38" s="67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7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1.85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22.11</v>
      </c>
    </row>
    <row r="56" spans="1:4">
      <c r="A56" s="13"/>
      <c r="B56" s="8" t="s">
        <v>90</v>
      </c>
      <c r="C56" s="3"/>
      <c r="D56" s="57">
        <f>D55*D4</f>
        <v>63002.445</v>
      </c>
    </row>
    <row r="57" spans="1:4">
      <c r="A57" s="13"/>
      <c r="B57" s="8" t="s">
        <v>91</v>
      </c>
      <c r="C57" s="6"/>
      <c r="D57" s="57">
        <f>D56*12</f>
        <v>756029.34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54" right="0.19" top="0.24" bottom="0.2" header="0.17" footer="0.17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63"/>
  <sheetViews>
    <sheetView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6"/>
      <c r="D3" s="65"/>
    </row>
    <row r="4" spans="1:9" ht="15" customHeight="1">
      <c r="A4" s="53"/>
      <c r="B4" s="47" t="s">
        <v>121</v>
      </c>
      <c r="C4" s="48" t="s">
        <v>97</v>
      </c>
      <c r="D4" s="66">
        <v>2864.1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7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8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5.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6.25" customHeight="1">
      <c r="A37" s="80" t="s">
        <v>63</v>
      </c>
      <c r="B37" s="81"/>
      <c r="C37" s="81"/>
      <c r="D37" s="82"/>
    </row>
    <row r="38" spans="1:4" ht="38.25">
      <c r="A38" s="67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7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70714.628999999986</v>
      </c>
    </row>
    <row r="57" spans="1:4">
      <c r="A57" s="13"/>
      <c r="B57" s="8" t="s">
        <v>91</v>
      </c>
      <c r="C57" s="6"/>
      <c r="D57" s="57">
        <f>D56*12</f>
        <v>848575.54799999984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33" right="0.17" top="0.32" bottom="0.25" header="0.17" footer="0.17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9" ht="36" customHeight="1">
      <c r="B2" s="79" t="s">
        <v>113</v>
      </c>
      <c r="C2" s="79"/>
      <c r="D2" s="79"/>
    </row>
    <row r="3" spans="1:9">
      <c r="B3" s="48" t="s">
        <v>114</v>
      </c>
      <c r="C3" s="66"/>
      <c r="D3" s="65"/>
    </row>
    <row r="4" spans="1:9" ht="15" customHeight="1">
      <c r="A4" s="53"/>
      <c r="B4" s="47" t="s">
        <v>123</v>
      </c>
      <c r="C4" s="48" t="s">
        <v>97</v>
      </c>
      <c r="D4" s="66">
        <v>4342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38.25">
      <c r="A6" s="27"/>
      <c r="B6" s="2" t="s">
        <v>0</v>
      </c>
      <c r="C6" s="2" t="s">
        <v>1</v>
      </c>
      <c r="D6" s="3" t="s">
        <v>102</v>
      </c>
    </row>
    <row r="7" spans="1:9">
      <c r="A7" s="74" t="s">
        <v>2</v>
      </c>
      <c r="B7" s="75"/>
      <c r="C7" s="75"/>
      <c r="D7" s="76"/>
    </row>
    <row r="8" spans="1:9" ht="51">
      <c r="A8" s="4" t="s">
        <v>3</v>
      </c>
      <c r="B8" s="5" t="s">
        <v>4</v>
      </c>
      <c r="C8" s="6" t="s">
        <v>92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111</v>
      </c>
      <c r="C13" s="6" t="s">
        <v>17</v>
      </c>
      <c r="D13" s="9"/>
    </row>
    <row r="14" spans="1:9">
      <c r="A14" s="4" t="s">
        <v>18</v>
      </c>
      <c r="B14" s="8" t="s">
        <v>19</v>
      </c>
      <c r="C14" s="6" t="s">
        <v>7</v>
      </c>
      <c r="D14" s="12">
        <v>0.11</v>
      </c>
    </row>
    <row r="15" spans="1:9">
      <c r="A15" s="13"/>
      <c r="B15" s="36" t="s">
        <v>20</v>
      </c>
      <c r="C15" s="6"/>
      <c r="D15" s="14">
        <f>D9+D11+D13+D14</f>
        <v>3.01</v>
      </c>
    </row>
    <row r="16" spans="1:9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7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8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4.7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27" customHeight="1">
      <c r="A37" s="80" t="s">
        <v>63</v>
      </c>
      <c r="B37" s="81"/>
      <c r="C37" s="81"/>
      <c r="D37" s="82"/>
    </row>
    <row r="38" spans="1:4" ht="38.25">
      <c r="A38" s="67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7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107203.98</v>
      </c>
    </row>
    <row r="57" spans="1:4">
      <c r="A57" s="13"/>
      <c r="B57" s="8" t="s">
        <v>91</v>
      </c>
      <c r="C57" s="6"/>
      <c r="D57" s="57">
        <f>D56*12</f>
        <v>1286447.76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7" right="0.26" top="0.17" bottom="0.22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topLeftCell="A43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5" ht="36" customHeight="1">
      <c r="B2" s="79" t="s">
        <v>113</v>
      </c>
      <c r="C2" s="79"/>
      <c r="D2" s="79"/>
    </row>
    <row r="3" spans="1:5">
      <c r="B3" s="48" t="s">
        <v>114</v>
      </c>
      <c r="C3" s="64"/>
      <c r="D3" s="65"/>
    </row>
    <row r="4" spans="1:5">
      <c r="A4" s="53"/>
      <c r="B4" s="47" t="s">
        <v>99</v>
      </c>
      <c r="C4" s="48" t="s">
        <v>97</v>
      </c>
      <c r="D4" s="64">
        <v>2890.5</v>
      </c>
      <c r="E4" s="61"/>
    </row>
    <row r="5" spans="1:5">
      <c r="A5" s="53"/>
      <c r="B5" s="1"/>
      <c r="C5" s="1"/>
      <c r="D5" s="1"/>
    </row>
    <row r="6" spans="1:5" ht="38.25">
      <c r="A6" s="27"/>
      <c r="B6" s="2" t="s">
        <v>0</v>
      </c>
      <c r="C6" s="2" t="s">
        <v>1</v>
      </c>
      <c r="D6" s="3" t="s">
        <v>102</v>
      </c>
    </row>
    <row r="7" spans="1:5">
      <c r="A7" s="74" t="s">
        <v>2</v>
      </c>
      <c r="B7" s="75"/>
      <c r="C7" s="75"/>
      <c r="D7" s="76"/>
    </row>
    <row r="8" spans="1:5" ht="51">
      <c r="A8" s="4" t="s">
        <v>3</v>
      </c>
      <c r="B8" s="5" t="s">
        <v>4</v>
      </c>
      <c r="C8" s="6" t="s">
        <v>92</v>
      </c>
      <c r="D8" s="7"/>
    </row>
    <row r="9" spans="1:5">
      <c r="A9" s="4" t="s">
        <v>5</v>
      </c>
      <c r="B9" s="8" t="s">
        <v>6</v>
      </c>
      <c r="C9" s="6" t="s">
        <v>7</v>
      </c>
      <c r="D9" s="9"/>
    </row>
    <row r="10" spans="1:5">
      <c r="A10" s="4" t="s">
        <v>8</v>
      </c>
      <c r="B10" s="8" t="s">
        <v>9</v>
      </c>
      <c r="C10" s="6" t="s">
        <v>10</v>
      </c>
      <c r="D10" s="9"/>
    </row>
    <row r="11" spans="1:5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5">
      <c r="A12" s="4" t="s">
        <v>14</v>
      </c>
      <c r="B12" s="5" t="s">
        <v>15</v>
      </c>
      <c r="C12" s="6" t="s">
        <v>7</v>
      </c>
      <c r="D12" s="9"/>
    </row>
    <row r="13" spans="1:5">
      <c r="A13" s="4" t="s">
        <v>16</v>
      </c>
      <c r="B13" s="5" t="s">
        <v>111</v>
      </c>
      <c r="C13" s="6" t="s">
        <v>17</v>
      </c>
      <c r="D13" s="9"/>
    </row>
    <row r="14" spans="1:5">
      <c r="A14" s="4" t="s">
        <v>18</v>
      </c>
      <c r="B14" s="8" t="s">
        <v>19</v>
      </c>
      <c r="C14" s="6" t="s">
        <v>7</v>
      </c>
      <c r="D14" s="12">
        <v>0.11</v>
      </c>
    </row>
    <row r="15" spans="1:5">
      <c r="A15" s="13"/>
      <c r="B15" s="36" t="s">
        <v>20</v>
      </c>
      <c r="C15" s="6"/>
      <c r="D15" s="14">
        <f>D9+D11+D13+D14</f>
        <v>3.01</v>
      </c>
    </row>
    <row r="16" spans="1:5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31.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71366.444999999992</v>
      </c>
    </row>
    <row r="57" spans="1:4">
      <c r="A57" s="13"/>
      <c r="B57" s="8" t="s">
        <v>91</v>
      </c>
      <c r="C57" s="6"/>
      <c r="D57" s="57">
        <f>D56*12</f>
        <v>856397.33999999985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" right="0.34" top="0.24" bottom="0.17" header="0.2" footer="0.17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63:D63"/>
  <sheetViews>
    <sheetView workbookViewId="0">
      <selection activeCell="B63" sqref="B63:D63"/>
    </sheetView>
  </sheetViews>
  <sheetFormatPr defaultRowHeight="15"/>
  <sheetData>
    <row r="63" spans="2:4">
      <c r="B63" s="69" t="s">
        <v>124</v>
      </c>
      <c r="D63" s="7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3"/>
  <sheetViews>
    <sheetView topLeftCell="A43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100</v>
      </c>
      <c r="C4" s="48" t="s">
        <v>97</v>
      </c>
      <c r="D4" s="64">
        <v>2917.5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7.7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72033.074999999997</v>
      </c>
    </row>
    <row r="57" spans="1:4">
      <c r="A57" s="13"/>
      <c r="B57" s="8" t="s">
        <v>91</v>
      </c>
      <c r="C57" s="6"/>
      <c r="D57" s="57">
        <f>D56*12</f>
        <v>864396.89999999991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32" right="0.39" top="0.22" bottom="0.17" header="0.17" footer="0.18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3"/>
  <sheetViews>
    <sheetView topLeftCell="A46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101</v>
      </c>
      <c r="C4" s="48" t="s">
        <v>97</v>
      </c>
      <c r="D4" s="64">
        <v>2730.3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31.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6.7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67411.107000000004</v>
      </c>
    </row>
    <row r="57" spans="1:4">
      <c r="A57" s="13"/>
      <c r="B57" s="8" t="s">
        <v>91</v>
      </c>
      <c r="C57" s="6"/>
      <c r="D57" s="57">
        <f>D56*12</f>
        <v>808933.28399999999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17" right="0.17" top="0.27" bottom="0.23" header="0.3" footer="0.18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3"/>
  <sheetViews>
    <sheetView topLeftCell="A49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103</v>
      </c>
      <c r="C4" s="48" t="s">
        <v>97</v>
      </c>
      <c r="D4" s="64">
        <v>2933.8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6.2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0.7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72435.521999999997</v>
      </c>
    </row>
    <row r="57" spans="1:4">
      <c r="A57" s="13"/>
      <c r="B57" s="8" t="s">
        <v>91</v>
      </c>
      <c r="C57" s="6"/>
      <c r="D57" s="57">
        <f>D56*12</f>
        <v>869226.26399999997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33" right="0.22" top="0.17" bottom="0.25" header="0.2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3"/>
  <sheetViews>
    <sheetView topLeftCell="A40" workbookViewId="0">
      <selection activeCell="B63" sqref="B63:D63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104</v>
      </c>
      <c r="C4" s="48" t="s">
        <v>97</v>
      </c>
      <c r="D4" s="64">
        <v>2950.5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6.2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1.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72847.844999999987</v>
      </c>
    </row>
    <row r="57" spans="1:4">
      <c r="A57" s="13"/>
      <c r="B57" s="8" t="s">
        <v>91</v>
      </c>
      <c r="C57" s="6"/>
      <c r="D57" s="57">
        <f>D56*12</f>
        <v>874174.1399999999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52" right="0.21" top="0.22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3"/>
  <sheetViews>
    <sheetView workbookViewId="0">
      <selection activeCell="A6" sqref="A6:D57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105</v>
      </c>
      <c r="C4" s="48" t="s">
        <v>97</v>
      </c>
      <c r="D4" s="64">
        <v>2893.7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6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6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24.7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2.25" customHeight="1">
      <c r="A37" s="80" t="s">
        <v>63</v>
      </c>
      <c r="B37" s="81"/>
      <c r="C37" s="81"/>
      <c r="D37" s="82"/>
    </row>
    <row r="38" spans="1:4" ht="38.25">
      <c r="A38" s="6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6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71445.452999999994</v>
      </c>
    </row>
    <row r="57" spans="1:4">
      <c r="A57" s="13"/>
      <c r="B57" s="8" t="s">
        <v>91</v>
      </c>
      <c r="C57" s="6"/>
      <c r="D57" s="57">
        <f>D56*12</f>
        <v>857345.43599999999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33" right="0.26" top="0.22" bottom="0.2" header="0.17" footer="0.17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3"/>
  <sheetViews>
    <sheetView topLeftCell="A52" workbookViewId="0">
      <selection activeCell="G21" sqref="G21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6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106</v>
      </c>
      <c r="C4" s="48" t="s">
        <v>97</v>
      </c>
      <c r="D4" s="64">
        <v>3793.1</v>
      </c>
    </row>
    <row r="5" spans="1:4">
      <c r="A5" s="53"/>
      <c r="B5" s="1"/>
      <c r="C5" s="1"/>
      <c r="D5" s="1"/>
    </row>
    <row r="6" spans="1:4" ht="29.25" customHeight="1">
      <c r="A6" s="27"/>
      <c r="B6" s="2" t="s">
        <v>0</v>
      </c>
      <c r="C6" s="2" t="s">
        <v>1</v>
      </c>
      <c r="D6" s="3" t="s">
        <v>102</v>
      </c>
    </row>
    <row r="7" spans="1:4" ht="12.75" customHeight="1">
      <c r="A7" s="74" t="s">
        <v>2</v>
      </c>
      <c r="B7" s="75"/>
      <c r="C7" s="75"/>
      <c r="D7" s="76"/>
    </row>
    <row r="8" spans="1:4" ht="51">
      <c r="A8" s="4" t="s">
        <v>3</v>
      </c>
      <c r="B8" s="5" t="s">
        <v>4</v>
      </c>
      <c r="C8" s="6" t="s">
        <v>92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111</v>
      </c>
      <c r="C13" s="6" t="s">
        <v>17</v>
      </c>
      <c r="D13" s="9"/>
    </row>
    <row r="14" spans="1:4">
      <c r="A14" s="4" t="s">
        <v>18</v>
      </c>
      <c r="B14" s="8" t="s">
        <v>19</v>
      </c>
      <c r="C14" s="6" t="s">
        <v>7</v>
      </c>
      <c r="D14" s="12">
        <v>0.11</v>
      </c>
    </row>
    <row r="15" spans="1:4">
      <c r="A15" s="13"/>
      <c r="B15" s="36" t="s">
        <v>20</v>
      </c>
      <c r="C15" s="6"/>
      <c r="D15" s="14">
        <f>D9+D11+D13+D14</f>
        <v>3.01</v>
      </c>
    </row>
    <row r="16" spans="1:4" ht="12.75" customHeight="1">
      <c r="A16" s="74" t="s">
        <v>21</v>
      </c>
      <c r="B16" s="75"/>
      <c r="C16" s="75"/>
      <c r="D16" s="76"/>
    </row>
    <row r="17" spans="1:4" ht="25.5">
      <c r="A17" s="4" t="s">
        <v>22</v>
      </c>
      <c r="B17" s="6" t="s">
        <v>23</v>
      </c>
      <c r="C17" s="6" t="s">
        <v>24</v>
      </c>
      <c r="D17" s="72"/>
    </row>
    <row r="18" spans="1:4">
      <c r="A18" s="15" t="s">
        <v>25</v>
      </c>
      <c r="B18" s="6" t="s">
        <v>26</v>
      </c>
      <c r="C18" s="6" t="s">
        <v>27</v>
      </c>
      <c r="D18" s="16"/>
    </row>
    <row r="19" spans="1:4">
      <c r="A19" s="4" t="s">
        <v>28</v>
      </c>
      <c r="B19" s="6" t="s">
        <v>29</v>
      </c>
      <c r="C19" s="6" t="s">
        <v>24</v>
      </c>
      <c r="D19" s="16"/>
    </row>
    <row r="20" spans="1:4">
      <c r="A20" s="4" t="s">
        <v>30</v>
      </c>
      <c r="B20" s="17" t="s">
        <v>31</v>
      </c>
      <c r="C20" s="18" t="s">
        <v>24</v>
      </c>
      <c r="D20" s="16"/>
    </row>
    <row r="21" spans="1:4">
      <c r="A21" s="4" t="s">
        <v>32</v>
      </c>
      <c r="B21" s="19" t="s">
        <v>33</v>
      </c>
      <c r="C21" s="6" t="s">
        <v>27</v>
      </c>
      <c r="D21" s="20">
        <v>5.97</v>
      </c>
    </row>
    <row r="22" spans="1:4" ht="51">
      <c r="A22" s="4" t="s">
        <v>34</v>
      </c>
      <c r="B22" s="18" t="s">
        <v>35</v>
      </c>
      <c r="C22" s="8" t="s">
        <v>36</v>
      </c>
      <c r="D22" s="16"/>
    </row>
    <row r="23" spans="1:4" ht="25.5">
      <c r="A23" s="4" t="s">
        <v>37</v>
      </c>
      <c r="B23" s="18" t="s">
        <v>38</v>
      </c>
      <c r="C23" s="6" t="s">
        <v>39</v>
      </c>
      <c r="D23" s="16"/>
    </row>
    <row r="24" spans="1:4" ht="38.25">
      <c r="A24" s="4" t="s">
        <v>40</v>
      </c>
      <c r="B24" s="5" t="s">
        <v>41</v>
      </c>
      <c r="C24" s="8" t="s">
        <v>42</v>
      </c>
      <c r="D24" s="9"/>
    </row>
    <row r="25" spans="1:4" ht="25.5">
      <c r="A25" s="4" t="s">
        <v>43</v>
      </c>
      <c r="B25" s="5" t="s">
        <v>44</v>
      </c>
      <c r="C25" s="8" t="s">
        <v>108</v>
      </c>
      <c r="D25" s="73"/>
    </row>
    <row r="26" spans="1:4">
      <c r="A26" s="4" t="s">
        <v>45</v>
      </c>
      <c r="B26" s="6" t="s">
        <v>46</v>
      </c>
      <c r="C26" s="6" t="s">
        <v>47</v>
      </c>
      <c r="D26" s="21">
        <v>0.22</v>
      </c>
    </row>
    <row r="27" spans="1:4">
      <c r="A27" s="13"/>
      <c r="B27" s="54" t="s">
        <v>20</v>
      </c>
      <c r="C27" s="22"/>
      <c r="D27" s="23">
        <f>D21+D26</f>
        <v>6.1899999999999995</v>
      </c>
    </row>
    <row r="28" spans="1:4" ht="12.75" customHeight="1">
      <c r="A28" s="80" t="s">
        <v>48</v>
      </c>
      <c r="B28" s="81"/>
      <c r="C28" s="81"/>
      <c r="D28" s="82"/>
    </row>
    <row r="29" spans="1:4" ht="51">
      <c r="A29" s="4" t="s">
        <v>49</v>
      </c>
      <c r="B29" s="5" t="s">
        <v>50</v>
      </c>
      <c r="C29" s="8" t="s">
        <v>51</v>
      </c>
      <c r="D29" s="2">
        <v>1.74</v>
      </c>
    </row>
    <row r="30" spans="1:4" ht="51">
      <c r="A30" s="4" t="s">
        <v>52</v>
      </c>
      <c r="B30" s="5" t="s">
        <v>53</v>
      </c>
      <c r="C30" s="8" t="s">
        <v>93</v>
      </c>
      <c r="D30" s="2">
        <v>0.49</v>
      </c>
    </row>
    <row r="31" spans="1:4" ht="25.5">
      <c r="A31" s="15" t="s">
        <v>54</v>
      </c>
      <c r="B31" s="5" t="s">
        <v>55</v>
      </c>
      <c r="C31" s="6" t="s">
        <v>56</v>
      </c>
      <c r="D31" s="2">
        <v>0.47</v>
      </c>
    </row>
    <row r="32" spans="1:4">
      <c r="A32" s="24"/>
      <c r="B32" s="55" t="s">
        <v>20</v>
      </c>
      <c r="C32" s="25"/>
      <c r="D32" s="26">
        <f>D29+D30+D31</f>
        <v>2.7</v>
      </c>
    </row>
    <row r="33" spans="1:4" ht="32.25" customHeight="1">
      <c r="A33" s="80" t="s">
        <v>57</v>
      </c>
      <c r="B33" s="81"/>
      <c r="C33" s="81"/>
      <c r="D33" s="82"/>
    </row>
    <row r="34" spans="1:4" ht="38.25">
      <c r="A34" s="27" t="s">
        <v>58</v>
      </c>
      <c r="B34" s="28" t="s">
        <v>59</v>
      </c>
      <c r="C34" s="29" t="s">
        <v>60</v>
      </c>
      <c r="D34" s="30">
        <v>0.46</v>
      </c>
    </row>
    <row r="35" spans="1:4">
      <c r="A35" s="27" t="s">
        <v>61</v>
      </c>
      <c r="B35" s="28" t="s">
        <v>62</v>
      </c>
      <c r="C35" s="6" t="s">
        <v>7</v>
      </c>
      <c r="D35" s="30">
        <v>0.08</v>
      </c>
    </row>
    <row r="36" spans="1:4">
      <c r="A36" s="13"/>
      <c r="B36" s="31" t="s">
        <v>20</v>
      </c>
      <c r="C36" s="32"/>
      <c r="D36" s="33">
        <f>D34+D35</f>
        <v>0.54</v>
      </c>
    </row>
    <row r="37" spans="1:4" ht="36.75" customHeight="1">
      <c r="A37" s="80" t="s">
        <v>63</v>
      </c>
      <c r="B37" s="81"/>
      <c r="C37" s="81"/>
      <c r="D37" s="82"/>
    </row>
    <row r="38" spans="1:4" ht="38.25">
      <c r="A38" s="72" t="s">
        <v>64</v>
      </c>
      <c r="B38" s="29" t="s">
        <v>65</v>
      </c>
      <c r="C38" s="29" t="s">
        <v>60</v>
      </c>
      <c r="D38" s="2">
        <v>2.15</v>
      </c>
    </row>
    <row r="39" spans="1:4" ht="38.25">
      <c r="A39" s="72" t="s">
        <v>66</v>
      </c>
      <c r="B39" s="29" t="s">
        <v>67</v>
      </c>
      <c r="C39" s="34" t="s">
        <v>7</v>
      </c>
      <c r="D39" s="2">
        <v>0.5</v>
      </c>
    </row>
    <row r="40" spans="1:4" ht="38.25">
      <c r="A40" s="35" t="s">
        <v>68</v>
      </c>
      <c r="B40" s="29" t="s">
        <v>69</v>
      </c>
      <c r="C40" s="29" t="s">
        <v>70</v>
      </c>
      <c r="D40" s="2">
        <v>0.09</v>
      </c>
    </row>
    <row r="41" spans="1:4" ht="51">
      <c r="A41" s="35" t="s">
        <v>94</v>
      </c>
      <c r="B41" s="29" t="s">
        <v>95</v>
      </c>
      <c r="C41" s="29" t="s">
        <v>96</v>
      </c>
      <c r="D41" s="46">
        <v>1.1000000000000001</v>
      </c>
    </row>
    <row r="42" spans="1:4">
      <c r="A42" s="13"/>
      <c r="B42" s="36" t="s">
        <v>71</v>
      </c>
      <c r="C42" s="36"/>
      <c r="D42" s="26">
        <f>D38+D39+D40+D41</f>
        <v>3.84</v>
      </c>
    </row>
    <row r="43" spans="1:4" ht="12.75" customHeight="1">
      <c r="A43" s="74" t="s">
        <v>72</v>
      </c>
      <c r="B43" s="75"/>
      <c r="C43" s="75"/>
      <c r="D43" s="76"/>
    </row>
    <row r="44" spans="1:4" ht="25.5">
      <c r="A44" s="13" t="s">
        <v>73</v>
      </c>
      <c r="B44" s="5" t="s">
        <v>74</v>
      </c>
      <c r="C44" s="17" t="s">
        <v>109</v>
      </c>
      <c r="D44" s="33">
        <v>4.26</v>
      </c>
    </row>
    <row r="45" spans="1:4" ht="12.75" customHeight="1">
      <c r="A45" s="74" t="s">
        <v>75</v>
      </c>
      <c r="B45" s="75"/>
      <c r="C45" s="75"/>
      <c r="D45" s="76"/>
    </row>
    <row r="46" spans="1:4">
      <c r="A46" s="37" t="s">
        <v>76</v>
      </c>
      <c r="B46" s="19" t="s">
        <v>77</v>
      </c>
      <c r="C46" s="38" t="s">
        <v>112</v>
      </c>
      <c r="D46" s="33">
        <v>2.2400000000000002</v>
      </c>
    </row>
    <row r="47" spans="1:4">
      <c r="A47" s="39" t="s">
        <v>78</v>
      </c>
      <c r="B47" s="40" t="s">
        <v>79</v>
      </c>
      <c r="C47" s="38" t="s">
        <v>112</v>
      </c>
      <c r="D47" s="33">
        <v>0.09</v>
      </c>
    </row>
    <row r="48" spans="1:4">
      <c r="A48" s="41"/>
      <c r="B48" s="55" t="s">
        <v>20</v>
      </c>
      <c r="C48" s="42"/>
      <c r="D48" s="43">
        <f>D46+D47</f>
        <v>2.33</v>
      </c>
    </row>
    <row r="49" spans="1:4" ht="12.75" customHeight="1">
      <c r="A49" s="41"/>
      <c r="B49" s="74" t="s">
        <v>80</v>
      </c>
      <c r="C49" s="75"/>
      <c r="D49" s="76"/>
    </row>
    <row r="50" spans="1:4" ht="25.5">
      <c r="A50" s="44" t="s">
        <v>81</v>
      </c>
      <c r="B50" s="5" t="s">
        <v>82</v>
      </c>
      <c r="C50" s="18" t="s">
        <v>56</v>
      </c>
      <c r="D50" s="45">
        <v>1.2589999999999999</v>
      </c>
    </row>
    <row r="51" spans="1:4" ht="25.5">
      <c r="A51" s="44" t="s">
        <v>83</v>
      </c>
      <c r="B51" s="18" t="s">
        <v>84</v>
      </c>
      <c r="C51" s="18" t="s">
        <v>56</v>
      </c>
      <c r="D51" s="77">
        <f>ROUND(0.527*1.067,2)</f>
        <v>0.56000000000000005</v>
      </c>
    </row>
    <row r="52" spans="1:4" ht="25.5">
      <c r="A52" s="44" t="s">
        <v>85</v>
      </c>
      <c r="B52" s="18" t="s">
        <v>86</v>
      </c>
      <c r="C52" s="18" t="s">
        <v>56</v>
      </c>
      <c r="D52" s="78"/>
    </row>
    <row r="53" spans="1:4" ht="25.5">
      <c r="A53" s="44" t="s">
        <v>87</v>
      </c>
      <c r="B53" s="18" t="s">
        <v>88</v>
      </c>
      <c r="C53" s="8" t="s">
        <v>110</v>
      </c>
      <c r="D53" s="45">
        <v>1E-3</v>
      </c>
    </row>
    <row r="54" spans="1:4">
      <c r="A54" s="41"/>
      <c r="B54" s="56" t="s">
        <v>71</v>
      </c>
      <c r="C54" s="8"/>
      <c r="D54" s="26">
        <f>D50+D51+D53</f>
        <v>1.8199999999999998</v>
      </c>
    </row>
    <row r="55" spans="1:4">
      <c r="A55" s="41"/>
      <c r="B55" s="55" t="s">
        <v>89</v>
      </c>
      <c r="C55" s="3"/>
      <c r="D55" s="26">
        <f>D15+D27+D32+D36+D42+D44+D48+D54</f>
        <v>24.689999999999998</v>
      </c>
    </row>
    <row r="56" spans="1:4">
      <c r="A56" s="13"/>
      <c r="B56" s="8" t="s">
        <v>90</v>
      </c>
      <c r="C56" s="3"/>
      <c r="D56" s="57">
        <f>D55*D4</f>
        <v>93651.638999999996</v>
      </c>
    </row>
    <row r="57" spans="1:4">
      <c r="A57" s="13"/>
      <c r="B57" s="8" t="s">
        <v>91</v>
      </c>
      <c r="C57" s="6"/>
      <c r="D57" s="57">
        <f>D56*12</f>
        <v>1123819.6680000001</v>
      </c>
    </row>
    <row r="58" spans="1:4">
      <c r="A58" s="53"/>
      <c r="B58" s="58"/>
      <c r="C58" s="59"/>
      <c r="D58" s="60"/>
    </row>
    <row r="63" spans="1:4">
      <c r="B63" s="49" t="s">
        <v>124</v>
      </c>
      <c r="D63" s="70" t="s">
        <v>125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5" right="0.27" top="0.17" bottom="0.23" header="0.17" footer="0.17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2"/>
  <sheetViews>
    <sheetView topLeftCell="A43" workbookViewId="0">
      <selection activeCell="H69" sqref="H69"/>
    </sheetView>
  </sheetViews>
  <sheetFormatPr defaultColWidth="19.42578125" defaultRowHeight="12.75"/>
  <cols>
    <col min="1" max="1" width="5" style="50" customWidth="1"/>
    <col min="2" max="2" width="45.140625" style="49" customWidth="1"/>
    <col min="3" max="3" width="21.7109375" style="49" customWidth="1"/>
    <col min="4" max="4" width="20.5703125" style="50" customWidth="1"/>
    <col min="5" max="5" width="9.7109375" style="50" customWidth="1"/>
    <col min="6" max="6" width="19.42578125" style="52" customWidth="1"/>
    <col min="7" max="16384" width="19.42578125" style="50"/>
  </cols>
  <sheetData>
    <row r="2" spans="1:4" ht="39" customHeight="1">
      <c r="B2" s="79" t="s">
        <v>113</v>
      </c>
      <c r="C2" s="79"/>
      <c r="D2" s="79"/>
    </row>
    <row r="3" spans="1:4">
      <c r="B3" s="48" t="s">
        <v>114</v>
      </c>
      <c r="C3" s="64"/>
      <c r="D3" s="65"/>
    </row>
    <row r="4" spans="1:4">
      <c r="A4" s="53"/>
      <c r="B4" s="47" t="s">
        <v>107</v>
      </c>
      <c r="C4" s="48" t="s">
        <v>97</v>
      </c>
      <c r="D4" s="64">
        <v>2865.5</v>
      </c>
    </row>
    <row r="5" spans="1:4">
      <c r="A5" s="53"/>
      <c r="B5" s="1"/>
      <c r="C5" s="1"/>
      <c r="D5" s="1"/>
    </row>
    <row r="6" spans="1:4" ht="38.25">
      <c r="A6" s="27"/>
      <c r="B6" s="2" t="s">
        <v>0</v>
      </c>
      <c r="C6" s="2" t="s">
        <v>1</v>
      </c>
      <c r="D6" s="3" t="s">
        <v>102</v>
      </c>
    </row>
    <row r="7" spans="1:4">
      <c r="A7" s="74" t="s">
        <v>2</v>
      </c>
      <c r="B7" s="75"/>
      <c r="C7" s="75"/>
      <c r="D7" s="76"/>
    </row>
    <row r="8" spans="1:4" ht="25.5">
      <c r="A8" s="4" t="s">
        <v>3</v>
      </c>
      <c r="B8" s="5" t="s">
        <v>4</v>
      </c>
      <c r="C8" s="6" t="s">
        <v>17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6.5">
      <c r="A11" s="4" t="s">
        <v>11</v>
      </c>
      <c r="B11" s="10" t="s">
        <v>12</v>
      </c>
      <c r="C11" s="6" t="s">
        <v>13</v>
      </c>
      <c r="D11" s="11">
        <v>2.27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18</v>
      </c>
      <c r="B13" s="8" t="s">
        <v>19</v>
      </c>
      <c r="C13" s="6" t="s">
        <v>7</v>
      </c>
      <c r="D13" s="12"/>
    </row>
    <row r="14" spans="1:4">
      <c r="A14" s="13"/>
      <c r="B14" s="36" t="s">
        <v>20</v>
      </c>
      <c r="C14" s="6"/>
      <c r="D14" s="14">
        <f>D11</f>
        <v>2.27</v>
      </c>
    </row>
    <row r="15" spans="1:4">
      <c r="A15" s="74" t="s">
        <v>21</v>
      </c>
      <c r="B15" s="75"/>
      <c r="C15" s="75"/>
      <c r="D15" s="76"/>
    </row>
    <row r="16" spans="1:4" ht="25.5">
      <c r="A16" s="4" t="s">
        <v>22</v>
      </c>
      <c r="B16" s="6" t="s">
        <v>23</v>
      </c>
      <c r="C16" s="6" t="s">
        <v>24</v>
      </c>
      <c r="D16" s="62"/>
    </row>
    <row r="17" spans="1:4">
      <c r="A17" s="15" t="s">
        <v>25</v>
      </c>
      <c r="B17" s="6" t="s">
        <v>26</v>
      </c>
      <c r="C17" s="6" t="s">
        <v>27</v>
      </c>
      <c r="D17" s="16"/>
    </row>
    <row r="18" spans="1:4">
      <c r="A18" s="4" t="s">
        <v>28</v>
      </c>
      <c r="B18" s="6" t="s">
        <v>29</v>
      </c>
      <c r="C18" s="6" t="s">
        <v>24</v>
      </c>
      <c r="D18" s="16"/>
    </row>
    <row r="19" spans="1:4">
      <c r="A19" s="4" t="s">
        <v>30</v>
      </c>
      <c r="B19" s="17" t="s">
        <v>31</v>
      </c>
      <c r="C19" s="18" t="s">
        <v>24</v>
      </c>
      <c r="D19" s="16"/>
    </row>
    <row r="20" spans="1:4">
      <c r="A20" s="4" t="s">
        <v>32</v>
      </c>
      <c r="B20" s="19" t="s">
        <v>33</v>
      </c>
      <c r="C20" s="6" t="s">
        <v>27</v>
      </c>
      <c r="D20" s="20">
        <v>5.42</v>
      </c>
    </row>
    <row r="21" spans="1:4" ht="51">
      <c r="A21" s="4" t="s">
        <v>34</v>
      </c>
      <c r="B21" s="18" t="s">
        <v>35</v>
      </c>
      <c r="C21" s="8" t="s">
        <v>36</v>
      </c>
      <c r="D21" s="16"/>
    </row>
    <row r="22" spans="1:4" ht="25.5">
      <c r="A22" s="4" t="s">
        <v>37</v>
      </c>
      <c r="B22" s="18" t="s">
        <v>38</v>
      </c>
      <c r="C22" s="6" t="s">
        <v>39</v>
      </c>
      <c r="D22" s="16"/>
    </row>
    <row r="23" spans="1:4" ht="38.25">
      <c r="A23" s="4" t="s">
        <v>40</v>
      </c>
      <c r="B23" s="5" t="s">
        <v>41</v>
      </c>
      <c r="C23" s="8" t="s">
        <v>42</v>
      </c>
      <c r="D23" s="9"/>
    </row>
    <row r="24" spans="1:4" ht="25.5">
      <c r="A24" s="4" t="s">
        <v>43</v>
      </c>
      <c r="B24" s="5" t="s">
        <v>44</v>
      </c>
      <c r="C24" s="8" t="s">
        <v>108</v>
      </c>
      <c r="D24" s="63"/>
    </row>
    <row r="25" spans="1:4">
      <c r="A25" s="4" t="s">
        <v>45</v>
      </c>
      <c r="B25" s="6" t="s">
        <v>46</v>
      </c>
      <c r="C25" s="6" t="s">
        <v>47</v>
      </c>
      <c r="D25" s="21"/>
    </row>
    <row r="26" spans="1:4">
      <c r="A26" s="13"/>
      <c r="B26" s="54" t="s">
        <v>20</v>
      </c>
      <c r="C26" s="22"/>
      <c r="D26" s="23">
        <f>D20+D25</f>
        <v>5.42</v>
      </c>
    </row>
    <row r="27" spans="1:4">
      <c r="A27" s="80" t="s">
        <v>48</v>
      </c>
      <c r="B27" s="81"/>
      <c r="C27" s="81"/>
      <c r="D27" s="82"/>
    </row>
    <row r="28" spans="1:4" ht="51">
      <c r="A28" s="4" t="s">
        <v>49</v>
      </c>
      <c r="B28" s="5" t="s">
        <v>50</v>
      </c>
      <c r="C28" s="8" t="s">
        <v>51</v>
      </c>
      <c r="D28" s="2">
        <v>1.63</v>
      </c>
    </row>
    <row r="29" spans="1:4" ht="51">
      <c r="A29" s="4" t="s">
        <v>52</v>
      </c>
      <c r="B29" s="5" t="s">
        <v>53</v>
      </c>
      <c r="C29" s="8" t="s">
        <v>93</v>
      </c>
      <c r="D29" s="2">
        <v>0.46</v>
      </c>
    </row>
    <row r="30" spans="1:4" ht="25.5">
      <c r="A30" s="15" t="s">
        <v>54</v>
      </c>
      <c r="B30" s="5" t="s">
        <v>55</v>
      </c>
      <c r="C30" s="6" t="s">
        <v>56</v>
      </c>
      <c r="D30" s="2">
        <v>0.44</v>
      </c>
    </row>
    <row r="31" spans="1:4">
      <c r="A31" s="24"/>
      <c r="B31" s="55" t="s">
        <v>20</v>
      </c>
      <c r="C31" s="25"/>
      <c r="D31" s="26">
        <f>D28+D29+D30</f>
        <v>2.5299999999999998</v>
      </c>
    </row>
    <row r="32" spans="1:4" ht="27.75" customHeight="1">
      <c r="A32" s="80" t="s">
        <v>57</v>
      </c>
      <c r="B32" s="81"/>
      <c r="C32" s="81"/>
      <c r="D32" s="82"/>
    </row>
    <row r="33" spans="1:4" ht="38.25">
      <c r="A33" s="27" t="s">
        <v>58</v>
      </c>
      <c r="B33" s="28" t="s">
        <v>59</v>
      </c>
      <c r="C33" s="29" t="s">
        <v>60</v>
      </c>
      <c r="D33" s="30">
        <v>0.09</v>
      </c>
    </row>
    <row r="34" spans="1:4">
      <c r="A34" s="27" t="s">
        <v>61</v>
      </c>
      <c r="B34" s="28" t="s">
        <v>62</v>
      </c>
      <c r="C34" s="6" t="s">
        <v>7</v>
      </c>
      <c r="D34" s="30">
        <v>0.01</v>
      </c>
    </row>
    <row r="35" spans="1:4">
      <c r="A35" s="13"/>
      <c r="B35" s="31" t="s">
        <v>20</v>
      </c>
      <c r="C35" s="32"/>
      <c r="D35" s="33">
        <f>D33+D34</f>
        <v>9.9999999999999992E-2</v>
      </c>
    </row>
    <row r="36" spans="1:4" ht="31.5" customHeight="1">
      <c r="A36" s="80" t="s">
        <v>63</v>
      </c>
      <c r="B36" s="81"/>
      <c r="C36" s="81"/>
      <c r="D36" s="82"/>
    </row>
    <row r="37" spans="1:4" ht="42" customHeight="1">
      <c r="A37" s="62" t="s">
        <v>64</v>
      </c>
      <c r="B37" s="29" t="s">
        <v>65</v>
      </c>
      <c r="C37" s="29" t="s">
        <v>60</v>
      </c>
      <c r="D37" s="2">
        <v>1.37</v>
      </c>
    </row>
    <row r="38" spans="1:4" ht="38.25">
      <c r="A38" s="62" t="s">
        <v>66</v>
      </c>
      <c r="B38" s="29" t="s">
        <v>67</v>
      </c>
      <c r="C38" s="34" t="s">
        <v>7</v>
      </c>
      <c r="D38" s="33">
        <v>0.38</v>
      </c>
    </row>
    <row r="39" spans="1:4" ht="38.25">
      <c r="A39" s="35" t="s">
        <v>68</v>
      </c>
      <c r="B39" s="29" t="s">
        <v>69</v>
      </c>
      <c r="C39" s="29" t="s">
        <v>70</v>
      </c>
      <c r="D39" s="2"/>
    </row>
    <row r="40" spans="1:4" ht="51">
      <c r="A40" s="35" t="s">
        <v>94</v>
      </c>
      <c r="B40" s="29" t="s">
        <v>95</v>
      </c>
      <c r="C40" s="29" t="s">
        <v>96</v>
      </c>
      <c r="D40" s="46">
        <v>0.71</v>
      </c>
    </row>
    <row r="41" spans="1:4">
      <c r="A41" s="13"/>
      <c r="B41" s="36" t="s">
        <v>71</v>
      </c>
      <c r="C41" s="36"/>
      <c r="D41" s="26">
        <f>D37+D38+D39+D40</f>
        <v>2.46</v>
      </c>
    </row>
    <row r="42" spans="1:4">
      <c r="A42" s="74" t="s">
        <v>72</v>
      </c>
      <c r="B42" s="75"/>
      <c r="C42" s="75"/>
      <c r="D42" s="76"/>
    </row>
    <row r="43" spans="1:4" ht="25.5">
      <c r="A43" s="13" t="s">
        <v>73</v>
      </c>
      <c r="B43" s="5" t="s">
        <v>74</v>
      </c>
      <c r="C43" s="17" t="s">
        <v>109</v>
      </c>
      <c r="D43" s="33">
        <v>1.37</v>
      </c>
    </row>
    <row r="44" spans="1:4">
      <c r="A44" s="74" t="s">
        <v>75</v>
      </c>
      <c r="B44" s="75"/>
      <c r="C44" s="75"/>
      <c r="D44" s="76"/>
    </row>
    <row r="45" spans="1:4">
      <c r="A45" s="37" t="s">
        <v>76</v>
      </c>
      <c r="B45" s="19" t="s">
        <v>77</v>
      </c>
      <c r="C45" s="38" t="s">
        <v>112</v>
      </c>
      <c r="D45" s="33">
        <v>1.79</v>
      </c>
    </row>
    <row r="46" spans="1:4">
      <c r="A46" s="39" t="s">
        <v>78</v>
      </c>
      <c r="B46" s="40" t="s">
        <v>79</v>
      </c>
      <c r="C46" s="38" t="s">
        <v>112</v>
      </c>
      <c r="D46" s="33"/>
    </row>
    <row r="47" spans="1:4">
      <c r="A47" s="41"/>
      <c r="B47" s="55" t="s">
        <v>20</v>
      </c>
      <c r="C47" s="42"/>
      <c r="D47" s="43">
        <f>D45+D46</f>
        <v>1.79</v>
      </c>
    </row>
    <row r="48" spans="1:4">
      <c r="A48" s="41"/>
      <c r="B48" s="74" t="s">
        <v>80</v>
      </c>
      <c r="C48" s="75"/>
      <c r="D48" s="76"/>
    </row>
    <row r="49" spans="1:4" ht="25.5">
      <c r="A49" s="44" t="s">
        <v>81</v>
      </c>
      <c r="B49" s="5" t="s">
        <v>82</v>
      </c>
      <c r="C49" s="18" t="s">
        <v>56</v>
      </c>
      <c r="D49" s="45">
        <v>1.2589999999999999</v>
      </c>
    </row>
    <row r="50" spans="1:4" ht="25.5">
      <c r="A50" s="44" t="s">
        <v>83</v>
      </c>
      <c r="B50" s="18" t="s">
        <v>84</v>
      </c>
      <c r="C50" s="18" t="s">
        <v>56</v>
      </c>
      <c r="D50" s="77">
        <f>ROUND(0.527*1.067,2)</f>
        <v>0.56000000000000005</v>
      </c>
    </row>
    <row r="51" spans="1:4" ht="25.5">
      <c r="A51" s="44" t="s">
        <v>85</v>
      </c>
      <c r="B51" s="18" t="s">
        <v>86</v>
      </c>
      <c r="C51" s="18" t="s">
        <v>56</v>
      </c>
      <c r="D51" s="78"/>
    </row>
    <row r="52" spans="1:4" ht="25.5">
      <c r="A52" s="44" t="s">
        <v>87</v>
      </c>
      <c r="B52" s="18" t="s">
        <v>88</v>
      </c>
      <c r="C52" s="8" t="s">
        <v>110</v>
      </c>
      <c r="D52" s="45">
        <v>1E-3</v>
      </c>
    </row>
    <row r="53" spans="1:4">
      <c r="A53" s="41"/>
      <c r="B53" s="56" t="s">
        <v>71</v>
      </c>
      <c r="C53" s="8"/>
      <c r="D53" s="26">
        <f>D49+D50+D52</f>
        <v>1.8199999999999998</v>
      </c>
    </row>
    <row r="54" spans="1:4">
      <c r="A54" s="41"/>
      <c r="B54" s="55" t="s">
        <v>89</v>
      </c>
      <c r="C54" s="3"/>
      <c r="D54" s="26">
        <f>D14+D26+D31+D35+D41+D43+D47+D53</f>
        <v>17.759999999999998</v>
      </c>
    </row>
    <row r="55" spans="1:4">
      <c r="A55" s="13"/>
      <c r="B55" s="8" t="s">
        <v>90</v>
      </c>
      <c r="C55" s="3"/>
      <c r="D55" s="57">
        <f>D54*D4</f>
        <v>50891.279999999992</v>
      </c>
    </row>
    <row r="56" spans="1:4">
      <c r="A56" s="13"/>
      <c r="B56" s="8" t="s">
        <v>91</v>
      </c>
      <c r="C56" s="6"/>
      <c r="D56" s="57">
        <f>D55*12</f>
        <v>610695.35999999987</v>
      </c>
    </row>
    <row r="57" spans="1:4">
      <c r="A57" s="53"/>
      <c r="B57" s="58"/>
      <c r="C57" s="59"/>
      <c r="D57" s="60"/>
    </row>
    <row r="62" spans="1:4">
      <c r="B62" s="49" t="s">
        <v>124</v>
      </c>
      <c r="D62" s="70" t="s">
        <v>125</v>
      </c>
    </row>
  </sheetData>
  <mergeCells count="10">
    <mergeCell ref="A42:D42"/>
    <mergeCell ref="A44:D44"/>
    <mergeCell ref="B48:D48"/>
    <mergeCell ref="D50:D51"/>
    <mergeCell ref="B2:D2"/>
    <mergeCell ref="A7:D7"/>
    <mergeCell ref="A15:D15"/>
    <mergeCell ref="A27:D27"/>
    <mergeCell ref="A32:D32"/>
    <mergeCell ref="A36:D36"/>
  </mergeCells>
  <pageMargins left="0.3" right="0.19" top="0.17" bottom="0.23" header="0.17" footer="0.18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Пост 1</vt:lpstr>
      <vt:lpstr>Пост 3</vt:lpstr>
      <vt:lpstr>Пост 5</vt:lpstr>
      <vt:lpstr>Пост 7</vt:lpstr>
      <vt:lpstr>Пост 9</vt:lpstr>
      <vt:lpstr>Пост 11</vt:lpstr>
      <vt:lpstr>Пост 15</vt:lpstr>
      <vt:lpstr>Пост 19</vt:lpstr>
      <vt:lpstr>Пост 23</vt:lpstr>
      <vt:lpstr>Пост 33-18</vt:lpstr>
      <vt:lpstr>Мира 12</vt:lpstr>
      <vt:lpstr>Мира 14</vt:lpstr>
      <vt:lpstr>Мира 16</vt:lpstr>
      <vt:lpstr>Мира 18</vt:lpstr>
      <vt:lpstr>Мира 20</vt:lpstr>
      <vt:lpstr>Озерн 4</vt:lpstr>
      <vt:lpstr>Озерн 12</vt:lpstr>
      <vt:lpstr>Озерн 14</vt:lpstr>
      <vt:lpstr>Озерн 16</vt:lpstr>
      <vt:lpstr>Лист20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2016-02-26T01:26:37Z</dcterms:modified>
</cp:coreProperties>
</file>