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5" i="1" l="1"/>
  <c r="N34" i="1"/>
  <c r="N33" i="1"/>
  <c r="N32" i="1"/>
  <c r="N36" i="1" s="1"/>
  <c r="N30" i="1"/>
  <c r="N29" i="1"/>
  <c r="N28" i="1"/>
  <c r="N27" i="1"/>
  <c r="N31" i="1" s="1"/>
  <c r="N19" i="1"/>
  <c r="N18" i="1"/>
  <c r="N17" i="1"/>
  <c r="N20" i="1" s="1"/>
  <c r="N15" i="1"/>
  <c r="N14" i="1"/>
  <c r="N13" i="1"/>
  <c r="N12" i="1"/>
  <c r="N11" i="1"/>
  <c r="N10" i="1"/>
  <c r="N9" i="1"/>
  <c r="N16" i="1" s="1"/>
  <c r="N21" i="1" l="1"/>
  <c r="N37" i="1"/>
  <c r="N38" i="1"/>
  <c r="N39" i="1" s="1"/>
  <c r="N40" i="1" s="1"/>
  <c r="N22" i="1" l="1"/>
  <c r="N23" i="1" s="1"/>
  <c r="N24" i="1" s="1"/>
  <c r="N25" i="1" s="1"/>
  <c r="K2" i="1" s="1"/>
</calcChain>
</file>

<file path=xl/sharedStrings.xml><?xml version="1.0" encoding="utf-8"?>
<sst xmlns="http://schemas.openxmlformats.org/spreadsheetml/2006/main" count="80" uniqueCount="55">
  <si>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</si>
  <si>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</si>
  <si>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</si>
  <si>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</si>
  <si>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</si>
  <si>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</si>
  <si>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</si>
  <si>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</si>
  <si>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</si>
  <si>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</si>
  <si>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</si>
  <si>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</si>
  <si>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</si>
  <si>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</si>
  <si>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</si>
  <si>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</si>
  <si>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шт</t>
  </si>
  <si>
    <t>м</t>
  </si>
  <si>
    <t>Итого:</t>
  </si>
  <si>
    <t>100м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</si>
  <si>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</si>
  <si>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</si>
  <si>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</si>
  <si>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</si>
  <si>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</si>
  <si>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</si>
  <si>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</si>
  <si>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</si>
  <si>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</si>
  <si>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</si>
  <si>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</si>
  <si>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</si>
  <si>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</si>
  <si>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</si>
  <si>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t>светильник  ПНБ-60</t>
  </si>
  <si>
    <t>ТЕРр67-08-02</t>
  </si>
  <si>
    <t>смена светильников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</si>
  <si>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11 по Северному проспекту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</si>
  <si>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Северный пр-кт 11</t>
  </si>
  <si>
    <t>Ремонт розлива ХВС</t>
  </si>
  <si>
    <t>1/2</t>
  </si>
  <si>
    <t>труба Д 57</t>
  </si>
  <si>
    <t>тн</t>
  </si>
  <si>
    <t>труба Д 25</t>
  </si>
  <si>
    <t>труба Д 20</t>
  </si>
  <si>
    <t>вентиль Д 25</t>
  </si>
  <si>
    <t>вентиль Д 20</t>
  </si>
  <si>
    <t>резьба 25</t>
  </si>
  <si>
    <t>резьба 20</t>
  </si>
  <si>
    <t>ТЕРр65-09-06</t>
  </si>
  <si>
    <t>смена внутрен трубопров Д 50 мм</t>
  </si>
  <si>
    <t>ТЕРр65-09-03</t>
  </si>
  <si>
    <t>смена внутрен трубопров Д до 25 мм</t>
  </si>
  <si>
    <t>ТЕР16-05-001-01</t>
  </si>
  <si>
    <t>установка вентилей Д до 25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</si>
</sst>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9" fontId="0" fillId="0" borderId="12" xfId="0" applyNumberFormat="1" applyBorder="1"/>
    <xf numFmtId="14" fontId="6" fillId="0" borderId="10" xfId="0" applyNumberFormat="1" applyFont="1" applyBorder="1"/>
    <xf numFmtId="14" fontId="0" fillId="0" borderId="10" xfId="0" applyNumberFormat="1" applyBorder="1"/>
    <xf numFmtId="2" fontId="0" fillId="0" borderId="9" xfId="0" applyNumberFormat="1" applyFill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7" fillId="0" borderId="10" xfId="0" applyFont="1" applyBorder="1"/>
    <xf numFmtId="0" fontId="1" fillId="0" borderId="10" xfId="0" applyFont="1" applyBorder="1"/>
    <xf numFmtId="0" fontId="3" fillId="0" borderId="6" xfId="0" applyFont="1" applyFill="1" applyBorder="1"/>
    <xf numFmtId="49" fontId="1" fillId="0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workbookViewId="0">
      <selection sqref="A1:O41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37</v>
      </c>
      <c r="F2" s="2"/>
      <c r="J2" s="1" t="s">
        <v>0</v>
      </c>
      <c r="K2" s="3">
        <f>N25+N40</f>
        <v>138896.49887299997</v>
      </c>
      <c r="L2" s="1" t="s">
        <v>1</v>
      </c>
    </row>
    <row r="3" spans="1:14" x14ac:dyDescent="0.25">
      <c r="D3" s="1" t="s">
        <v>2</v>
      </c>
      <c r="F3" s="2"/>
      <c r="K3" s="2">
        <v>131517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12"/>
      <c r="B7" s="13" t="s">
        <v>15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36">
        <v>1</v>
      </c>
      <c r="B8" s="37" t="s">
        <v>38</v>
      </c>
      <c r="C8" s="14"/>
      <c r="D8" s="12"/>
      <c r="E8" s="39" t="s">
        <v>39</v>
      </c>
      <c r="F8" s="22"/>
      <c r="G8" s="22"/>
      <c r="H8" s="40" t="s">
        <v>40</v>
      </c>
      <c r="I8" s="22"/>
      <c r="J8" s="25"/>
      <c r="K8" s="25"/>
      <c r="L8" s="22"/>
      <c r="M8" s="24"/>
      <c r="N8" s="27"/>
    </row>
    <row r="9" spans="1:14" x14ac:dyDescent="0.25">
      <c r="A9" s="12"/>
      <c r="B9" s="17"/>
      <c r="C9" s="14"/>
      <c r="D9" s="12"/>
      <c r="E9" s="21" t="s">
        <v>41</v>
      </c>
      <c r="F9" s="22"/>
      <c r="G9" s="22">
        <v>45</v>
      </c>
      <c r="H9" s="21" t="s">
        <v>17</v>
      </c>
      <c r="I9" s="22"/>
      <c r="J9" s="23" t="s">
        <v>42</v>
      </c>
      <c r="K9" s="25">
        <v>0.22</v>
      </c>
      <c r="L9" s="22"/>
      <c r="M9" s="24">
        <v>39100</v>
      </c>
      <c r="N9" s="20">
        <f t="shared" ref="N9:N15" si="0">M9*K9</f>
        <v>8602</v>
      </c>
    </row>
    <row r="10" spans="1:14" x14ac:dyDescent="0.25">
      <c r="A10" s="12"/>
      <c r="B10" s="17"/>
      <c r="C10" s="14"/>
      <c r="D10" s="12"/>
      <c r="E10" s="21" t="s">
        <v>43</v>
      </c>
      <c r="F10" s="22"/>
      <c r="G10" s="22">
        <v>24</v>
      </c>
      <c r="H10" s="21" t="s">
        <v>17</v>
      </c>
      <c r="I10" s="22"/>
      <c r="J10" s="23" t="s">
        <v>42</v>
      </c>
      <c r="K10" s="25">
        <v>5.8000000000000003E-2</v>
      </c>
      <c r="L10" s="22"/>
      <c r="M10" s="24">
        <v>39000</v>
      </c>
      <c r="N10" s="20">
        <f t="shared" si="0"/>
        <v>2262</v>
      </c>
    </row>
    <row r="11" spans="1:14" x14ac:dyDescent="0.25">
      <c r="A11" s="12"/>
      <c r="B11" s="17"/>
      <c r="C11" s="14"/>
      <c r="D11" s="12"/>
      <c r="E11" s="21" t="s">
        <v>44</v>
      </c>
      <c r="F11" s="22"/>
      <c r="G11" s="22">
        <v>24</v>
      </c>
      <c r="H11" s="21" t="s">
        <v>17</v>
      </c>
      <c r="I11" s="22"/>
      <c r="J11" s="23" t="s">
        <v>42</v>
      </c>
      <c r="K11" s="25">
        <v>0.04</v>
      </c>
      <c r="L11" s="22"/>
      <c r="M11" s="24">
        <v>39100</v>
      </c>
      <c r="N11" s="20">
        <f t="shared" si="0"/>
        <v>1564</v>
      </c>
    </row>
    <row r="12" spans="1:14" x14ac:dyDescent="0.25">
      <c r="A12" s="12"/>
      <c r="B12" s="17"/>
      <c r="C12" s="14"/>
      <c r="D12" s="12"/>
      <c r="E12" s="21" t="s">
        <v>45</v>
      </c>
      <c r="F12" s="22"/>
      <c r="G12" s="21"/>
      <c r="H12" s="22"/>
      <c r="I12" s="22"/>
      <c r="J12" s="23" t="s">
        <v>16</v>
      </c>
      <c r="K12" s="25">
        <v>15</v>
      </c>
      <c r="L12" s="22"/>
      <c r="M12" s="24">
        <v>378</v>
      </c>
      <c r="N12" s="20">
        <f t="shared" si="0"/>
        <v>5670</v>
      </c>
    </row>
    <row r="13" spans="1:14" x14ac:dyDescent="0.25">
      <c r="A13" s="12"/>
      <c r="B13" s="17"/>
      <c r="C13" s="14"/>
      <c r="D13" s="12"/>
      <c r="E13" s="18" t="s">
        <v>46</v>
      </c>
      <c r="F13" s="15"/>
      <c r="G13" s="15"/>
      <c r="H13" s="15"/>
      <c r="I13" s="15"/>
      <c r="J13" s="19" t="s">
        <v>16</v>
      </c>
      <c r="K13" s="12">
        <v>15</v>
      </c>
      <c r="L13" s="15"/>
      <c r="M13" s="16">
        <v>248</v>
      </c>
      <c r="N13" s="20">
        <f t="shared" si="0"/>
        <v>3720</v>
      </c>
    </row>
    <row r="14" spans="1:14" x14ac:dyDescent="0.25">
      <c r="A14" s="12"/>
      <c r="B14" s="17"/>
      <c r="C14" s="14"/>
      <c r="D14" s="28"/>
      <c r="E14" s="18" t="s">
        <v>47</v>
      </c>
      <c r="F14" s="15"/>
      <c r="G14" s="15"/>
      <c r="H14" s="15"/>
      <c r="I14" s="15"/>
      <c r="J14" s="19" t="s">
        <v>16</v>
      </c>
      <c r="K14" s="12">
        <v>30</v>
      </c>
      <c r="L14" s="15"/>
      <c r="M14" s="16">
        <v>23</v>
      </c>
      <c r="N14" s="20">
        <f t="shared" si="0"/>
        <v>690</v>
      </c>
    </row>
    <row r="15" spans="1:14" x14ac:dyDescent="0.25">
      <c r="A15" s="12"/>
      <c r="B15" s="17"/>
      <c r="C15" s="14"/>
      <c r="D15" s="12"/>
      <c r="E15" s="18" t="s">
        <v>48</v>
      </c>
      <c r="F15" s="22"/>
      <c r="G15" s="22"/>
      <c r="H15" s="22"/>
      <c r="I15" s="22"/>
      <c r="J15" s="23" t="s">
        <v>16</v>
      </c>
      <c r="K15" s="25">
        <v>30</v>
      </c>
      <c r="L15" s="22"/>
      <c r="M15" s="24">
        <v>16</v>
      </c>
      <c r="N15" s="20">
        <f t="shared" si="0"/>
        <v>480</v>
      </c>
    </row>
    <row r="16" spans="1:14" x14ac:dyDescent="0.25">
      <c r="A16" s="12"/>
      <c r="B16" s="17"/>
      <c r="C16" s="14"/>
      <c r="D16" s="12"/>
      <c r="E16" s="26"/>
      <c r="F16" s="9"/>
      <c r="G16" s="9"/>
      <c r="H16" s="9"/>
      <c r="I16" s="9"/>
      <c r="J16" s="8"/>
      <c r="K16" s="8"/>
      <c r="L16" s="9"/>
      <c r="M16" s="21" t="s">
        <v>18</v>
      </c>
      <c r="N16" s="20">
        <f>SUM(N9:N15)</f>
        <v>22988</v>
      </c>
    </row>
    <row r="17" spans="1:14" x14ac:dyDescent="0.25">
      <c r="A17" s="12"/>
      <c r="B17" s="17"/>
      <c r="C17" s="14"/>
      <c r="D17" s="19" t="s">
        <v>49</v>
      </c>
      <c r="E17" s="21" t="s">
        <v>50</v>
      </c>
      <c r="F17" s="22"/>
      <c r="G17" s="22"/>
      <c r="H17" s="22"/>
      <c r="I17" s="22"/>
      <c r="J17" s="23" t="s">
        <v>19</v>
      </c>
      <c r="K17" s="25">
        <v>0.45</v>
      </c>
      <c r="L17" s="22"/>
      <c r="M17" s="24">
        <v>20554.560000000001</v>
      </c>
      <c r="N17" s="20">
        <f>M17*K17</f>
        <v>9249.5520000000015</v>
      </c>
    </row>
    <row r="18" spans="1:14" x14ac:dyDescent="0.25">
      <c r="A18" s="12"/>
      <c r="B18" s="17"/>
      <c r="C18" s="14"/>
      <c r="D18" s="19" t="s">
        <v>51</v>
      </c>
      <c r="E18" s="21" t="s">
        <v>52</v>
      </c>
      <c r="F18" s="22"/>
      <c r="G18" s="22"/>
      <c r="H18" s="22"/>
      <c r="I18" s="22"/>
      <c r="J18" s="23" t="s">
        <v>19</v>
      </c>
      <c r="K18" s="25">
        <v>0.48</v>
      </c>
      <c r="L18" s="22"/>
      <c r="M18" s="24">
        <v>14449.06</v>
      </c>
      <c r="N18" s="20">
        <f>M18*K18</f>
        <v>6935.5487999999996</v>
      </c>
    </row>
    <row r="19" spans="1:14" x14ac:dyDescent="0.25">
      <c r="A19" s="12"/>
      <c r="B19" s="17"/>
      <c r="C19" s="14"/>
      <c r="D19" s="19" t="s">
        <v>53</v>
      </c>
      <c r="E19" s="21" t="s">
        <v>54</v>
      </c>
      <c r="F19" s="22"/>
      <c r="G19" s="22"/>
      <c r="H19" s="22"/>
      <c r="I19" s="22"/>
      <c r="J19" s="23" t="s">
        <v>16</v>
      </c>
      <c r="K19" s="25">
        <v>30</v>
      </c>
      <c r="L19" s="22"/>
      <c r="M19" s="24">
        <v>422.14</v>
      </c>
      <c r="N19" s="20">
        <f>M19*K19</f>
        <v>12664.199999999999</v>
      </c>
    </row>
    <row r="20" spans="1:14" x14ac:dyDescent="0.25">
      <c r="A20" s="12"/>
      <c r="B20" s="17"/>
      <c r="C20" s="14"/>
      <c r="D20" s="12"/>
      <c r="E20" s="15"/>
      <c r="F20" s="15"/>
      <c r="G20" s="15"/>
      <c r="H20" s="15"/>
      <c r="I20" s="15"/>
      <c r="J20" s="12"/>
      <c r="K20" s="12"/>
      <c r="L20" s="15"/>
      <c r="M20" s="16" t="s">
        <v>18</v>
      </c>
      <c r="N20" s="30">
        <f>SUM(N17:N19)</f>
        <v>28849.300799999997</v>
      </c>
    </row>
    <row r="21" spans="1:14" x14ac:dyDescent="0.25">
      <c r="A21" s="12"/>
      <c r="B21" s="17"/>
      <c r="C21" s="14"/>
      <c r="D21" s="28"/>
      <c r="E21" s="29"/>
      <c r="F21" s="15"/>
      <c r="G21" s="15"/>
      <c r="H21" s="15"/>
      <c r="I21" s="15"/>
      <c r="J21" s="12"/>
      <c r="K21" s="12"/>
      <c r="L21" s="15"/>
      <c r="M21" s="21" t="s">
        <v>18</v>
      </c>
      <c r="N21" s="20">
        <f>SUM(N19:N20)</f>
        <v>41513.500799999994</v>
      </c>
    </row>
    <row r="22" spans="1:14" x14ac:dyDescent="0.25">
      <c r="A22" s="12"/>
      <c r="B22" s="17"/>
      <c r="C22" s="14"/>
      <c r="D22" s="12"/>
      <c r="E22" s="18"/>
      <c r="F22" s="18"/>
      <c r="G22" s="15"/>
      <c r="H22" s="15"/>
      <c r="I22" s="15"/>
      <c r="J22" s="19"/>
      <c r="K22" s="12"/>
      <c r="L22" s="15"/>
      <c r="M22" s="16" t="s">
        <v>20</v>
      </c>
      <c r="N22" s="20">
        <f>0.85*N21</f>
        <v>35286.475679999996</v>
      </c>
    </row>
    <row r="23" spans="1:14" x14ac:dyDescent="0.25">
      <c r="A23" s="12"/>
      <c r="B23" s="17"/>
      <c r="C23" s="14"/>
      <c r="D23" s="12"/>
      <c r="E23" s="18"/>
      <c r="F23" s="22"/>
      <c r="G23" s="22"/>
      <c r="H23" s="22"/>
      <c r="I23" s="22"/>
      <c r="J23" s="23"/>
      <c r="K23" s="25"/>
      <c r="L23" s="22"/>
      <c r="M23" s="16" t="s">
        <v>21</v>
      </c>
      <c r="N23" s="20">
        <f>N21+N22</f>
        <v>76799.976479999983</v>
      </c>
    </row>
    <row r="24" spans="1:14" x14ac:dyDescent="0.25">
      <c r="A24" s="12"/>
      <c r="B24" s="7"/>
      <c r="C24" s="6"/>
      <c r="D24" s="12"/>
      <c r="E24" s="18"/>
      <c r="F24" s="22"/>
      <c r="G24" s="22"/>
      <c r="H24" s="22"/>
      <c r="I24" s="22"/>
      <c r="J24" s="23"/>
      <c r="K24" s="25"/>
      <c r="L24" s="22"/>
      <c r="M24" s="15" t="s">
        <v>22</v>
      </c>
      <c r="N24" s="20">
        <f>N23+N17</f>
        <v>86049.528479999979</v>
      </c>
    </row>
    <row r="25" spans="1:14" x14ac:dyDescent="0.25">
      <c r="A25" s="12"/>
      <c r="B25" s="17"/>
      <c r="C25" s="14"/>
      <c r="D25" s="12"/>
      <c r="E25" s="18"/>
      <c r="F25" s="22"/>
      <c r="G25" s="22"/>
      <c r="H25" s="22"/>
      <c r="I25" s="22"/>
      <c r="J25" s="23"/>
      <c r="K25" s="25"/>
      <c r="L25" s="22"/>
      <c r="M25" s="31">
        <v>0.1</v>
      </c>
      <c r="N25" s="20">
        <f>N24*1.1</f>
        <v>94654.48132799998</v>
      </c>
    </row>
    <row r="26" spans="1:14" x14ac:dyDescent="0.25">
      <c r="A26" s="36">
        <v>2</v>
      </c>
      <c r="B26" s="37" t="s">
        <v>38</v>
      </c>
      <c r="C26" s="15"/>
      <c r="D26" s="28"/>
      <c r="E26" s="29" t="s">
        <v>23</v>
      </c>
      <c r="F26" s="15"/>
      <c r="G26" s="15"/>
      <c r="H26" s="15"/>
      <c r="I26" s="15"/>
      <c r="J26" s="12"/>
      <c r="K26" s="12"/>
      <c r="L26" s="15"/>
      <c r="M26" s="16"/>
      <c r="N26" s="8"/>
    </row>
    <row r="27" spans="1:14" x14ac:dyDescent="0.25">
      <c r="A27" s="36"/>
      <c r="B27" s="32"/>
      <c r="C27" s="15"/>
      <c r="D27" s="12"/>
      <c r="E27" s="38" t="s">
        <v>34</v>
      </c>
      <c r="F27" s="15"/>
      <c r="G27" s="15"/>
      <c r="H27" s="15"/>
      <c r="I27" s="14"/>
      <c r="J27" s="12" t="s">
        <v>16</v>
      </c>
      <c r="K27" s="12">
        <v>20</v>
      </c>
      <c r="L27" s="15"/>
      <c r="M27" s="16">
        <v>450</v>
      </c>
      <c r="N27" s="30">
        <f>M27*K27</f>
        <v>9000</v>
      </c>
    </row>
    <row r="28" spans="1:14" x14ac:dyDescent="0.25">
      <c r="A28" s="36"/>
      <c r="B28" s="32"/>
      <c r="C28" s="15"/>
      <c r="D28" s="12"/>
      <c r="E28" s="18" t="s">
        <v>24</v>
      </c>
      <c r="F28" s="15"/>
      <c r="G28" s="15"/>
      <c r="H28" s="15"/>
      <c r="I28" s="15"/>
      <c r="J28" s="19" t="s">
        <v>17</v>
      </c>
      <c r="K28" s="12">
        <v>60</v>
      </c>
      <c r="L28" s="15"/>
      <c r="M28" s="16">
        <v>6</v>
      </c>
      <c r="N28" s="30">
        <f>M28*K28</f>
        <v>360</v>
      </c>
    </row>
    <row r="29" spans="1:14" x14ac:dyDescent="0.25">
      <c r="A29" s="36"/>
      <c r="B29" s="33"/>
      <c r="C29" s="15"/>
      <c r="D29" s="12"/>
      <c r="E29" s="18" t="s">
        <v>25</v>
      </c>
      <c r="F29" s="15"/>
      <c r="G29" s="15"/>
      <c r="H29" s="15"/>
      <c r="I29" s="15"/>
      <c r="J29" s="19" t="s">
        <v>16</v>
      </c>
      <c r="K29" s="12">
        <v>60</v>
      </c>
      <c r="L29" s="15"/>
      <c r="M29" s="16">
        <v>89</v>
      </c>
      <c r="N29" s="30">
        <f>M29*K29</f>
        <v>5340</v>
      </c>
    </row>
    <row r="30" spans="1:14" x14ac:dyDescent="0.25">
      <c r="A30" s="36"/>
      <c r="B30" s="33"/>
      <c r="C30" s="15"/>
      <c r="D30" s="12"/>
      <c r="E30" s="18" t="s">
        <v>26</v>
      </c>
      <c r="F30" s="15"/>
      <c r="G30" s="15"/>
      <c r="H30" s="15"/>
      <c r="I30" s="15"/>
      <c r="J30" s="19" t="s">
        <v>17</v>
      </c>
      <c r="K30" s="12">
        <v>10</v>
      </c>
      <c r="L30" s="15"/>
      <c r="M30" s="16">
        <v>40</v>
      </c>
      <c r="N30" s="30">
        <f>M30*K30</f>
        <v>400</v>
      </c>
    </row>
    <row r="31" spans="1:14" x14ac:dyDescent="0.25">
      <c r="A31" s="36"/>
      <c r="B31" s="33"/>
      <c r="C31" s="15"/>
      <c r="D31" s="12"/>
      <c r="E31" s="15"/>
      <c r="F31" s="15"/>
      <c r="G31" s="15"/>
      <c r="H31" s="15"/>
      <c r="I31" s="15"/>
      <c r="J31" s="12"/>
      <c r="K31" s="12"/>
      <c r="L31" s="15"/>
      <c r="M31" s="16" t="s">
        <v>18</v>
      </c>
      <c r="N31" s="30">
        <f>SUM(N27:N30)</f>
        <v>15100</v>
      </c>
    </row>
    <row r="32" spans="1:14" x14ac:dyDescent="0.25">
      <c r="A32" s="36"/>
      <c r="B32" s="33"/>
      <c r="C32" s="15"/>
      <c r="D32" s="12" t="s">
        <v>35</v>
      </c>
      <c r="E32" s="15" t="s">
        <v>36</v>
      </c>
      <c r="F32" s="15"/>
      <c r="G32" s="15"/>
      <c r="H32" s="15"/>
      <c r="I32" s="15"/>
      <c r="J32" s="12" t="s">
        <v>31</v>
      </c>
      <c r="K32" s="12">
        <v>0.2</v>
      </c>
      <c r="L32" s="15"/>
      <c r="M32" s="16">
        <v>24841.78</v>
      </c>
      <c r="N32" s="34">
        <f>M32*K32</f>
        <v>4968.3559999999998</v>
      </c>
    </row>
    <row r="33" spans="1:14" x14ac:dyDescent="0.25">
      <c r="A33" s="36"/>
      <c r="B33" s="33"/>
      <c r="C33" s="15"/>
      <c r="D33" s="12" t="s">
        <v>27</v>
      </c>
      <c r="E33" s="15" t="s">
        <v>28</v>
      </c>
      <c r="F33" s="15"/>
      <c r="G33" s="15"/>
      <c r="H33" s="15"/>
      <c r="I33" s="15"/>
      <c r="J33" s="12" t="s">
        <v>19</v>
      </c>
      <c r="K33" s="12">
        <v>0.6</v>
      </c>
      <c r="L33" s="15"/>
      <c r="M33" s="16">
        <v>745.81</v>
      </c>
      <c r="N33" s="30">
        <f>M33*K33</f>
        <v>447.48599999999993</v>
      </c>
    </row>
    <row r="34" spans="1:14" x14ac:dyDescent="0.25">
      <c r="A34" s="36"/>
      <c r="B34" s="33"/>
      <c r="C34" s="15"/>
      <c r="D34" s="12" t="s">
        <v>29</v>
      </c>
      <c r="E34" s="15" t="s">
        <v>30</v>
      </c>
      <c r="F34" s="15"/>
      <c r="G34" s="15"/>
      <c r="H34" s="15"/>
      <c r="I34" s="15"/>
      <c r="J34" s="12" t="s">
        <v>31</v>
      </c>
      <c r="K34" s="12">
        <v>0.6</v>
      </c>
      <c r="L34" s="15"/>
      <c r="M34" s="16">
        <v>12362.03</v>
      </c>
      <c r="N34" s="30">
        <f>M34*K34</f>
        <v>7417.2179999999998</v>
      </c>
    </row>
    <row r="35" spans="1:14" x14ac:dyDescent="0.25">
      <c r="A35" s="36"/>
      <c r="B35" s="33"/>
      <c r="C35" s="15"/>
      <c r="D35" s="12" t="s">
        <v>32</v>
      </c>
      <c r="E35" s="15" t="s">
        <v>33</v>
      </c>
      <c r="F35" s="15"/>
      <c r="G35" s="15"/>
      <c r="H35" s="15"/>
      <c r="I35" s="15"/>
      <c r="J35" s="12" t="s">
        <v>19</v>
      </c>
      <c r="K35" s="12">
        <v>0.1</v>
      </c>
      <c r="L35" s="15"/>
      <c r="M35" s="16">
        <v>7453.27</v>
      </c>
      <c r="N35" s="30">
        <f>M35*K35</f>
        <v>745.32700000000011</v>
      </c>
    </row>
    <row r="36" spans="1:14" x14ac:dyDescent="0.25">
      <c r="A36" s="36"/>
      <c r="B36" s="33"/>
      <c r="C36" s="15"/>
      <c r="D36" s="12"/>
      <c r="E36" s="15"/>
      <c r="F36" s="15"/>
      <c r="G36" s="15"/>
      <c r="H36" s="15"/>
      <c r="I36" s="15"/>
      <c r="J36" s="12"/>
      <c r="K36" s="12"/>
      <c r="L36" s="15"/>
      <c r="M36" s="16" t="s">
        <v>18</v>
      </c>
      <c r="N36" s="30">
        <f>SUM(N32:N35)</f>
        <v>13578.386999999999</v>
      </c>
    </row>
    <row r="37" spans="1:14" x14ac:dyDescent="0.25">
      <c r="A37" s="36"/>
      <c r="B37" s="33"/>
      <c r="C37" s="15"/>
      <c r="D37" s="12"/>
      <c r="E37" s="15"/>
      <c r="F37" s="15"/>
      <c r="G37" s="15"/>
      <c r="H37" s="15"/>
      <c r="I37" s="15"/>
      <c r="J37" s="12"/>
      <c r="K37" s="12"/>
      <c r="L37" s="15"/>
      <c r="M37" s="16" t="s">
        <v>20</v>
      </c>
      <c r="N37" s="30">
        <f>N36*0.85</f>
        <v>11541.628949999998</v>
      </c>
    </row>
    <row r="38" spans="1:14" x14ac:dyDescent="0.25">
      <c r="A38" s="36"/>
      <c r="B38" s="17"/>
      <c r="C38" s="15"/>
      <c r="D38" s="12"/>
      <c r="E38" s="15"/>
      <c r="F38" s="15"/>
      <c r="G38" s="15"/>
      <c r="H38" s="15"/>
      <c r="I38" s="15"/>
      <c r="J38" s="12"/>
      <c r="K38" s="12"/>
      <c r="L38" s="15"/>
      <c r="M38" s="16" t="s">
        <v>21</v>
      </c>
      <c r="N38" s="30">
        <f>SUM(N36:N37)</f>
        <v>25120.015949999997</v>
      </c>
    </row>
    <row r="39" spans="1:14" x14ac:dyDescent="0.25">
      <c r="A39" s="36"/>
      <c r="B39" s="17"/>
      <c r="C39" s="15"/>
      <c r="D39" s="12"/>
      <c r="E39" s="15"/>
      <c r="F39" s="15"/>
      <c r="G39" s="15"/>
      <c r="H39" s="15"/>
      <c r="I39" s="15"/>
      <c r="J39" s="12"/>
      <c r="K39" s="12"/>
      <c r="L39" s="15"/>
      <c r="M39" s="16" t="s">
        <v>22</v>
      </c>
      <c r="N39" s="30">
        <f>N38+N31</f>
        <v>40220.015950000001</v>
      </c>
    </row>
    <row r="40" spans="1:14" x14ac:dyDescent="0.25">
      <c r="A40" s="36"/>
      <c r="B40" s="17"/>
      <c r="C40" s="15"/>
      <c r="D40" s="12"/>
      <c r="E40" s="15"/>
      <c r="F40" s="15"/>
      <c r="G40" s="15"/>
      <c r="H40" s="15"/>
      <c r="I40" s="15"/>
      <c r="J40" s="12"/>
      <c r="K40" s="12"/>
      <c r="L40" s="15"/>
      <c r="M40" s="35">
        <v>0.1</v>
      </c>
      <c r="N40" s="30">
        <f>N39*1.1</f>
        <v>44242.017545000002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2016-03-20T02:31:49Z</dcterms:modified>
</cp:coreProperties>
</file>