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15"/>
  </bookViews>
  <sheets>
    <sheet name="Пост 22" sheetId="18" r:id="rId1"/>
    <sheet name="Пост 45" sheetId="19" r:id="rId2"/>
    <sheet name="Пост45А" sheetId="20" r:id="rId3"/>
    <sheet name="Пост 45Б" sheetId="21" r:id="rId4"/>
    <sheet name="Пост 47" sheetId="22" r:id="rId5"/>
    <sheet name="Пост 49" sheetId="23" r:id="rId6"/>
    <sheet name="Пост 51" sheetId="24" r:id="rId7"/>
    <sheet name="Мира 24" sheetId="38" r:id="rId8"/>
    <sheet name="Мира 24А" sheetId="25" r:id="rId9"/>
    <sheet name="Мира 26" sheetId="26" r:id="rId10"/>
    <sheet name="Мира 26А" sheetId="27" r:id="rId11"/>
    <sheet name="Мира 28" sheetId="28" r:id="rId12"/>
    <sheet name="Мира 30" sheetId="29" r:id="rId13"/>
    <sheet name="Мира 30А" sheetId="30" r:id="rId14"/>
    <sheet name="Мира 30Б" sheetId="31" r:id="rId15"/>
    <sheet name="Мира 32" sheetId="32" r:id="rId16"/>
    <sheet name="Мира 34" sheetId="33" r:id="rId17"/>
    <sheet name="Озерн 11Б" sheetId="39" r:id="rId18"/>
    <sheet name="Озерн 11В" sheetId="34" r:id="rId19"/>
    <sheet name="Лист20" sheetId="36" r:id="rId20"/>
  </sheets>
  <calcPr calcId="124519"/>
</workbook>
</file>

<file path=xl/calcChain.xml><?xml version="1.0" encoding="utf-8"?>
<calcChain xmlns="http://schemas.openxmlformats.org/spreadsheetml/2006/main">
  <c r="D51" i="39"/>
  <c r="D54" s="1"/>
  <c r="D48"/>
  <c r="D42"/>
  <c r="D36"/>
  <c r="D32"/>
  <c r="D27"/>
  <c r="D15"/>
  <c r="D55" s="1"/>
  <c r="D56" s="1"/>
  <c r="D57" s="1"/>
  <c r="D51" i="34"/>
  <c r="D54" s="1"/>
  <c r="D48"/>
  <c r="D42"/>
  <c r="D36"/>
  <c r="D32"/>
  <c r="D27"/>
  <c r="D15"/>
  <c r="D51" i="38"/>
  <c r="D54" s="1"/>
  <c r="D48"/>
  <c r="D42"/>
  <c r="D36"/>
  <c r="D32"/>
  <c r="D27"/>
  <c r="D15"/>
  <c r="D55" s="1"/>
  <c r="D56" s="1"/>
  <c r="D57" s="1"/>
  <c r="D51" i="33"/>
  <c r="D54" s="1"/>
  <c r="D48"/>
  <c r="D42"/>
  <c r="D36"/>
  <c r="D32"/>
  <c r="D27"/>
  <c r="D15"/>
  <c r="D54" i="32"/>
  <c r="D51"/>
  <c r="D48"/>
  <c r="D42"/>
  <c r="D36"/>
  <c r="D32"/>
  <c r="D27"/>
  <c r="D15"/>
  <c r="D55" s="1"/>
  <c r="D56" s="1"/>
  <c r="D57" s="1"/>
  <c r="D51" i="31"/>
  <c r="D54" s="1"/>
  <c r="D48"/>
  <c r="D42"/>
  <c r="D36"/>
  <c r="D32"/>
  <c r="D27"/>
  <c r="D15"/>
  <c r="D55" s="1"/>
  <c r="D56" s="1"/>
  <c r="D57" s="1"/>
  <c r="D51" i="30"/>
  <c r="D54" s="1"/>
  <c r="D48"/>
  <c r="D42"/>
  <c r="D36"/>
  <c r="D32"/>
  <c r="D27"/>
  <c r="D15"/>
  <c r="D55" s="1"/>
  <c r="D56" s="1"/>
  <c r="D57" s="1"/>
  <c r="D51" i="29"/>
  <c r="D54" s="1"/>
  <c r="D48"/>
  <c r="D42"/>
  <c r="D36"/>
  <c r="D32"/>
  <c r="D27"/>
  <c r="D15"/>
  <c r="D55" s="1"/>
  <c r="D56" s="1"/>
  <c r="D57" s="1"/>
  <c r="D51" i="28"/>
  <c r="D54" s="1"/>
  <c r="D48"/>
  <c r="D42"/>
  <c r="D36"/>
  <c r="D32"/>
  <c r="D27"/>
  <c r="D15"/>
  <c r="D55" s="1"/>
  <c r="D56" s="1"/>
  <c r="D57" s="1"/>
  <c r="D51" i="27"/>
  <c r="D54" s="1"/>
  <c r="D48"/>
  <c r="D42"/>
  <c r="D36"/>
  <c r="D32"/>
  <c r="D27"/>
  <c r="D15"/>
  <c r="D55" s="1"/>
  <c r="D56" s="1"/>
  <c r="D57" s="1"/>
  <c r="D51" i="26"/>
  <c r="D54" s="1"/>
  <c r="D48"/>
  <c r="D42"/>
  <c r="D36"/>
  <c r="D32"/>
  <c r="D27"/>
  <c r="D15"/>
  <c r="D55" s="1"/>
  <c r="D56" s="1"/>
  <c r="D57" s="1"/>
  <c r="D55" i="33" l="1"/>
  <c r="D56" s="1"/>
  <c r="D57" s="1"/>
  <c r="D55" i="34"/>
  <c r="D56" s="1"/>
  <c r="D57" s="1"/>
  <c r="D51" i="25"/>
  <c r="D54" s="1"/>
  <c r="D48"/>
  <c r="D42"/>
  <c r="D36"/>
  <c r="D32"/>
  <c r="D27"/>
  <c r="D15"/>
  <c r="D55" s="1"/>
  <c r="D56" s="1"/>
  <c r="D57" s="1"/>
  <c r="D51" i="23"/>
  <c r="D54" s="1"/>
  <c r="D48"/>
  <c r="D42"/>
  <c r="D36"/>
  <c r="D32"/>
  <c r="D27"/>
  <c r="D15"/>
  <c r="D15" i="24"/>
  <c r="D27"/>
  <c r="D32"/>
  <c r="D36"/>
  <c r="D42"/>
  <c r="D48"/>
  <c r="D51"/>
  <c r="D54" s="1"/>
  <c r="D55" s="1"/>
  <c r="D56" s="1"/>
  <c r="D57" s="1"/>
  <c r="D51" i="22"/>
  <c r="D54" s="1"/>
  <c r="D48"/>
  <c r="D42"/>
  <c r="D36"/>
  <c r="D32"/>
  <c r="D27"/>
  <c r="D15"/>
  <c r="D55" s="1"/>
  <c r="D56" s="1"/>
  <c r="D57" s="1"/>
  <c r="D51" i="21"/>
  <c r="D54" s="1"/>
  <c r="D48"/>
  <c r="D42"/>
  <c r="D36"/>
  <c r="D32"/>
  <c r="D27"/>
  <c r="D15"/>
  <c r="D55" s="1"/>
  <c r="D56" s="1"/>
  <c r="D57" s="1"/>
  <c r="D51" i="20"/>
  <c r="D54" s="1"/>
  <c r="D48"/>
  <c r="D42"/>
  <c r="D36"/>
  <c r="D32"/>
  <c r="D27"/>
  <c r="D15"/>
  <c r="D55" s="1"/>
  <c r="D56" s="1"/>
  <c r="D57" s="1"/>
  <c r="D51" i="19"/>
  <c r="D54" s="1"/>
  <c r="D48"/>
  <c r="D42"/>
  <c r="D36"/>
  <c r="D32"/>
  <c r="D27"/>
  <c r="D15"/>
  <c r="D55" s="1"/>
  <c r="D56" s="1"/>
  <c r="D57" s="1"/>
  <c r="D51" i="18"/>
  <c r="D54" s="1"/>
  <c r="D48"/>
  <c r="D42"/>
  <c r="D36"/>
  <c r="D32"/>
  <c r="D27"/>
  <c r="D15"/>
  <c r="D55" s="1"/>
  <c r="D56" s="1"/>
  <c r="D57" s="1"/>
  <c r="D55" i="23" l="1"/>
  <c r="D56" s="1"/>
  <c r="D57" s="1"/>
</calcChain>
</file>

<file path=xl/sharedStrings.xml><?xml version="1.0" encoding="utf-8"?>
<sst xmlns="http://schemas.openxmlformats.org/spreadsheetml/2006/main" count="2396" uniqueCount="128">
  <si>
    <t>ИНН 2508066326</t>
  </si>
  <si>
    <t>Наименование</t>
  </si>
  <si>
    <t>Периодичность</t>
  </si>
  <si>
    <t xml:space="preserve">1. Работы по содержание помещений общего пользования, входящий в состав общего имущества МКД </t>
  </si>
  <si>
    <t>1.1.</t>
  </si>
  <si>
    <t>Сухая и влажная уборка лестничных площадок и маршей</t>
  </si>
  <si>
    <t xml:space="preserve"> 1.2.</t>
  </si>
  <si>
    <t>Мытье лестничных площадок и маршей</t>
  </si>
  <si>
    <t>2 раза в год</t>
  </si>
  <si>
    <t xml:space="preserve"> 1.3.</t>
  </si>
  <si>
    <t>Обметание пыли с потолков</t>
  </si>
  <si>
    <t>1 раз в год</t>
  </si>
  <si>
    <t xml:space="preserve"> 1.4.</t>
  </si>
  <si>
    <t>Влажная протирка, подоконников, отопительных приборов, перил, оконных решеток, шкафов электросчетчиков, дверей, шкафов для электросчетчиков и слаботочных устройств, почтовых ящиков, дверных коробок, полотен дверей, доводчиков, дверных ручек</t>
  </si>
  <si>
    <t xml:space="preserve"> 2 раза в год</t>
  </si>
  <si>
    <t xml:space="preserve"> 1.5.</t>
  </si>
  <si>
    <t>Мытье окон</t>
  </si>
  <si>
    <t xml:space="preserve"> 1.6.</t>
  </si>
  <si>
    <t>1 раз в неделю</t>
  </si>
  <si>
    <t xml:space="preserve"> 1.7.</t>
  </si>
  <si>
    <t>Дератизация</t>
  </si>
  <si>
    <t>Итого</t>
  </si>
  <si>
    <t>2.Работы по содержанию земельного участка, на котором расположен МКД</t>
  </si>
  <si>
    <t xml:space="preserve"> 2.1</t>
  </si>
  <si>
    <t>Подметание и уборка земельного участка, площадки перед входом в подъезд в теплый период</t>
  </si>
  <si>
    <t>1 раз в сутки</t>
  </si>
  <si>
    <t xml:space="preserve"> 2.2</t>
  </si>
  <si>
    <t>Уборка мусора с газонов в теплый период</t>
  </si>
  <si>
    <t>1 раз в 2 суток</t>
  </si>
  <si>
    <t xml:space="preserve"> 2.3</t>
  </si>
  <si>
    <t>Уборка на контейнерных площадках</t>
  </si>
  <si>
    <t xml:space="preserve"> 2.4</t>
  </si>
  <si>
    <t xml:space="preserve">Подметание свежевыпавшего снега толщиной до 2 см </t>
  </si>
  <si>
    <t xml:space="preserve"> 2.5</t>
  </si>
  <si>
    <t>Подметание территории в дни без снега</t>
  </si>
  <si>
    <t xml:space="preserve"> 2.6</t>
  </si>
  <si>
    <t xml:space="preserve">Сдвигание свежевыпавшего снега при снегопаде </t>
  </si>
  <si>
    <t>по мере необходимости,  но не позднее 2 часов после окончания снегопада</t>
  </si>
  <si>
    <t xml:space="preserve"> 2.7</t>
  </si>
  <si>
    <t>Очистка территории от наледи и льда</t>
  </si>
  <si>
    <t>не позднее 3 суток со дня образования</t>
  </si>
  <si>
    <t xml:space="preserve"> 2.8</t>
  </si>
  <si>
    <t>Посыпка территории песком или смесью песка с хлоридами</t>
  </si>
  <si>
    <t>по мере необходимости, но не реже 1 раза в сутки во время гололеда</t>
  </si>
  <si>
    <t xml:space="preserve"> 2.9</t>
  </si>
  <si>
    <t>Очистка крышек люков колодцев и пожарных гидрантов от снега и льда толщиной слоя выше 5 см</t>
  </si>
  <si>
    <t xml:space="preserve"> 2.10</t>
  </si>
  <si>
    <t>Скос травы на газонах</t>
  </si>
  <si>
    <t>3 раза за сезон</t>
  </si>
  <si>
    <t>3. Сбор, вывоз и утилизация ТБО</t>
  </si>
  <si>
    <t xml:space="preserve"> 3.1</t>
  </si>
  <si>
    <t>Выполнение работ по обеспечению сбора, вывоза твердых бытовых отходов</t>
  </si>
  <si>
    <r>
      <rPr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день</t>
    </r>
  </si>
  <si>
    <t xml:space="preserve"> 3.2</t>
  </si>
  <si>
    <t>Выполнение работ по обеспечению сбора, вывоза крупногабаритных отходов</t>
  </si>
  <si>
    <t xml:space="preserve"> 3.3</t>
  </si>
  <si>
    <t>Выполнение работ по обеспечению  утилизации твердых бытовых и крупногабаритных отходов</t>
  </si>
  <si>
    <t>в соответствии с договором</t>
  </si>
  <si>
    <t xml:space="preserve">4. Работы по  проверке и осмотру несущих и ненесущих конструкций многоквартирного дома к сезонной эксплуатации </t>
  </si>
  <si>
    <t xml:space="preserve"> 4.1</t>
  </si>
  <si>
    <t>Проведение осмотров, выявление повреждений и нарушений конструкций, и устранение мелких неисправностей</t>
  </si>
  <si>
    <t>по графику, не реже 2 раза в год</t>
  </si>
  <si>
    <t xml:space="preserve"> 4.2</t>
  </si>
  <si>
    <t>Уборка чердачного и подвального помещений</t>
  </si>
  <si>
    <t>5. Работы по подготовке систем инженерно-технического обеспечения, входящих в состав общего имущества в многоквартирном доме, к сезонной эксплуатации многоквартирного дома</t>
  </si>
  <si>
    <t xml:space="preserve"> 5.1</t>
  </si>
  <si>
    <t xml:space="preserve">Проведение осмотра, выполнение комплекса работ по подготовки  систем отопления, водоснабжения, водоотведения к сезонной эксплуатации </t>
  </si>
  <si>
    <t xml:space="preserve"> 5.2</t>
  </si>
  <si>
    <t>Проведение технических осмотров и устранение незначительных неисправностей электротехнических устройств</t>
  </si>
  <si>
    <t xml:space="preserve"> 5.3</t>
  </si>
  <si>
    <t>Проведение технических осмотров и устранение незначительных неисправностей в системе вентиляции</t>
  </si>
  <si>
    <t xml:space="preserve"> 1 раз в год</t>
  </si>
  <si>
    <t>Итого:</t>
  </si>
  <si>
    <t>6. Текущий ремонт общего имущества</t>
  </si>
  <si>
    <t xml:space="preserve"> 6.1</t>
  </si>
  <si>
    <t>Выполнение работ согласно плану по текущему ремонту</t>
  </si>
  <si>
    <t>7. Обеспечение аврийно-диспетчерского обслуживания.</t>
  </si>
  <si>
    <t>7.1.</t>
  </si>
  <si>
    <t>Содержание аварийно -диспетчерской службы</t>
  </si>
  <si>
    <t>7.2</t>
  </si>
  <si>
    <t>Выполнение заявок населения</t>
  </si>
  <si>
    <t>8.Услуги обеспечивающие надлежащее содержание дома</t>
  </si>
  <si>
    <t>8.1.</t>
  </si>
  <si>
    <t>Выполнение работ по управлению  МКД</t>
  </si>
  <si>
    <t>8.2</t>
  </si>
  <si>
    <t>Выполнение работ по начислению и сбору платы за содержание и ремонт общего имущества</t>
  </si>
  <si>
    <t>8.3</t>
  </si>
  <si>
    <t>Сбор, обновление и хранение информации о собственниках жилого помещения</t>
  </si>
  <si>
    <t>8.4</t>
  </si>
  <si>
    <t>Работы по обеспечения требований пожарной безопасности</t>
  </si>
  <si>
    <t>Всего</t>
  </si>
  <si>
    <t>Размер планового финансирования в месяц, руб.</t>
  </si>
  <si>
    <t>Размер планового финансирования в год, руб.</t>
  </si>
  <si>
    <t>нижних 3-х этажей-ежедневно,    выше 3-х этажей -3 раза                  в неделю</t>
  </si>
  <si>
    <r>
      <rPr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 неделю</t>
    </r>
  </si>
  <si>
    <t xml:space="preserve"> 5.4</t>
  </si>
  <si>
    <t xml:space="preserve">Работы и услуги по технической эксплуатации узла учета тепловой энергии </t>
  </si>
  <si>
    <t>согласно графику выполнения работ по технической эксплуатации УУТЭ</t>
  </si>
  <si>
    <t>общая площадь кв.м.</t>
  </si>
  <si>
    <t xml:space="preserve">по адресу: ул.Постышева,  дом  22,  г. Находка,          </t>
  </si>
  <si>
    <t xml:space="preserve">по адресу: ул.Постышева,  дом  45,  г. Находка,          </t>
  </si>
  <si>
    <t xml:space="preserve">по адресу: ул.Постышева,  дом  47,  г. Находка,          </t>
  </si>
  <si>
    <t xml:space="preserve">по адресу: ул.Постышева,  дом  49,  г. Находка,          </t>
  </si>
  <si>
    <t xml:space="preserve">по адресу: ул.Постышева,  дом  51,  г. Находка,          </t>
  </si>
  <si>
    <t xml:space="preserve">по адресу: проспект Мира,  дом  24,  г. Находка,          </t>
  </si>
  <si>
    <t xml:space="preserve">по адресу: проспект Мира,  дом  26,  г. Находка,          </t>
  </si>
  <si>
    <t xml:space="preserve">по адресу: проспект Мира,  дом  28,  г. Находка,          </t>
  </si>
  <si>
    <t xml:space="preserve">по адресу: проспект Мира,  дом  30,  г. Находка,          </t>
  </si>
  <si>
    <t xml:space="preserve">по адресу: проспект Мира,  дом  32,  г. Находка,          </t>
  </si>
  <si>
    <t xml:space="preserve">по адресу: проспект Мира,  дом  34,  г. Находка,          </t>
  </si>
  <si>
    <t>Затраты на1 м² общ.жил. площ.в месяц, руб.</t>
  </si>
  <si>
    <t>по мере необходимости</t>
  </si>
  <si>
    <t>в соответствии с планом работ</t>
  </si>
  <si>
    <t>согласно плану графика предприятия</t>
  </si>
  <si>
    <t xml:space="preserve"> Очистка систем защиты от грязи. Уборка крыльца</t>
  </si>
  <si>
    <t xml:space="preserve">круглосуточно 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</si>
  <si>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и узлом учета тепловой энергии на 2016 год ООО "Гарант-Сервис"</t>
  </si>
  <si>
    <t xml:space="preserve">по адресу: ул.Постышева,  дом  45Б,  г. Находка,          </t>
  </si>
  <si>
    <t xml:space="preserve">по адресу: ул.Постышева,  дом  45А,  г. Находка,          </t>
  </si>
  <si>
    <t xml:space="preserve">по адресу: проспект Мира,  дом  24А,  г. Находка,          </t>
  </si>
  <si>
    <t xml:space="preserve">по адресу: проспект Мира,  дом  26А,  г. Находка,          </t>
  </si>
  <si>
    <t xml:space="preserve">по адресу: проспект Мира,  дом  30А,  г. Находка,          </t>
  </si>
  <si>
    <t xml:space="preserve">по адресу: проспект Мира,  дом  30Б,  г. Находка,          </t>
  </si>
  <si>
    <t xml:space="preserve">по адресу: Озерный бульвар ,  дом  11Б,  г. Находка,          </t>
  </si>
  <si>
    <t xml:space="preserve">по адресу: Озерный бульвар ,  дом  11В,  г. Находка,          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</si>
  <si>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 на 2016  год  ООО  "Гарант-Сервис"</t>
  </si>
  <si>
    <t xml:space="preserve">Директор  ООО  "Гарант -Сервис"                              </t>
  </si>
  <si>
    <t>Притула С.В.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</si>
</sst>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/>
    <xf numFmtId="2" fontId="2" fillId="0" borderId="8" xfId="0" applyNumberFormat="1" applyFont="1" applyFill="1" applyBorder="1" applyAlignment="1">
      <alignment horizontal="center" vertical="top" wrapText="1"/>
    </xf>
    <xf numFmtId="16" fontId="3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left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16" fontId="3" fillId="0" borderId="3" xfId="0" applyNumberFormat="1" applyFont="1" applyFill="1" applyBorder="1"/>
    <xf numFmtId="0" fontId="2" fillId="0" borderId="8" xfId="0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wrapText="1"/>
    </xf>
    <xf numFmtId="49" fontId="3" fillId="0" borderId="3" xfId="0" applyNumberFormat="1" applyFont="1" applyFill="1" applyBorder="1"/>
    <xf numFmtId="2" fontId="2" fillId="0" borderId="3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2" fontId="2" fillId="0" borderId="2" xfId="0" applyNumberFormat="1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topLeftCell="A39" workbookViewId="0">
      <selection activeCell="B61" sqref="B61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6" ht="36" customHeight="1">
      <c r="B2" s="78" t="s">
        <v>116</v>
      </c>
      <c r="C2" s="78"/>
      <c r="D2" s="78"/>
    </row>
    <row r="3" spans="1:6" s="1" customFormat="1" ht="15">
      <c r="A3" s="48"/>
      <c r="B3" s="78" t="s">
        <v>0</v>
      </c>
      <c r="C3" s="78"/>
      <c r="D3" s="78"/>
      <c r="E3" s="50"/>
      <c r="F3" s="2"/>
    </row>
    <row r="4" spans="1:6" s="1" customFormat="1" ht="15">
      <c r="A4" s="48"/>
      <c r="B4" s="51" t="s">
        <v>99</v>
      </c>
      <c r="C4" s="52" t="s">
        <v>98</v>
      </c>
      <c r="D4" s="68">
        <v>1547.4</v>
      </c>
      <c r="E4" s="50"/>
      <c r="F4" s="2"/>
    </row>
    <row r="5" spans="1:6">
      <c r="A5" s="57"/>
      <c r="B5" s="3"/>
      <c r="C5" s="3"/>
      <c r="D5" s="3"/>
    </row>
    <row r="6" spans="1:6" ht="32.25" customHeight="1">
      <c r="A6" s="29"/>
      <c r="B6" s="4" t="s">
        <v>1</v>
      </c>
      <c r="C6" s="4" t="s">
        <v>2</v>
      </c>
      <c r="D6" s="5" t="s">
        <v>110</v>
      </c>
    </row>
    <row r="7" spans="1:6">
      <c r="A7" s="73" t="s">
        <v>3</v>
      </c>
      <c r="B7" s="74"/>
      <c r="C7" s="74"/>
      <c r="D7" s="75"/>
    </row>
    <row r="8" spans="1:6" ht="51">
      <c r="A8" s="6" t="s">
        <v>4</v>
      </c>
      <c r="B8" s="7" t="s">
        <v>5</v>
      </c>
      <c r="C8" s="8" t="s">
        <v>93</v>
      </c>
      <c r="D8" s="9"/>
    </row>
    <row r="9" spans="1:6">
      <c r="A9" s="6" t="s">
        <v>6</v>
      </c>
      <c r="B9" s="10" t="s">
        <v>7</v>
      </c>
      <c r="C9" s="8" t="s">
        <v>8</v>
      </c>
      <c r="D9" s="11"/>
    </row>
    <row r="10" spans="1:6">
      <c r="A10" s="6" t="s">
        <v>9</v>
      </c>
      <c r="B10" s="10" t="s">
        <v>10</v>
      </c>
      <c r="C10" s="8" t="s">
        <v>11</v>
      </c>
      <c r="D10" s="11"/>
    </row>
    <row r="11" spans="1:6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6">
      <c r="A12" s="6" t="s">
        <v>15</v>
      </c>
      <c r="B12" s="7" t="s">
        <v>16</v>
      </c>
      <c r="C12" s="8" t="s">
        <v>8</v>
      </c>
      <c r="D12" s="11"/>
    </row>
    <row r="13" spans="1:6">
      <c r="A13" s="6" t="s">
        <v>17</v>
      </c>
      <c r="B13" s="7" t="s">
        <v>114</v>
      </c>
      <c r="C13" s="8" t="s">
        <v>18</v>
      </c>
      <c r="D13" s="11"/>
    </row>
    <row r="14" spans="1:6">
      <c r="A14" s="6" t="s">
        <v>19</v>
      </c>
      <c r="B14" s="10" t="s">
        <v>20</v>
      </c>
      <c r="C14" s="8" t="s">
        <v>8</v>
      </c>
      <c r="D14" s="14">
        <v>0.11</v>
      </c>
    </row>
    <row r="15" spans="1:6">
      <c r="A15" s="15"/>
      <c r="B15" s="38" t="s">
        <v>21</v>
      </c>
      <c r="C15" s="8"/>
      <c r="D15" s="16">
        <f>D9+D11+D13+D14</f>
        <v>3.01</v>
      </c>
    </row>
    <row r="16" spans="1:6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65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66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31.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0" customHeight="1">
      <c r="A37" s="79" t="s">
        <v>64</v>
      </c>
      <c r="B37" s="80"/>
      <c r="C37" s="80"/>
      <c r="D37" s="81"/>
    </row>
    <row r="38" spans="1:4" ht="38.25">
      <c r="A38" s="65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65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38205.305999999997</v>
      </c>
    </row>
    <row r="57" spans="1:4">
      <c r="A57" s="15"/>
      <c r="B57" s="10" t="s">
        <v>92</v>
      </c>
      <c r="C57" s="8"/>
      <c r="D57" s="61">
        <f>D56*12</f>
        <v>458463.67199999996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34" right="0.16" top="0.17" bottom="0.2" header="0.2" footer="0.17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9"/>
  <sheetViews>
    <sheetView topLeftCell="A46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105</v>
      </c>
      <c r="C4" s="52" t="s">
        <v>98</v>
      </c>
      <c r="D4" s="69">
        <v>2851.3</v>
      </c>
    </row>
    <row r="5" spans="1:4">
      <c r="A5" s="57"/>
      <c r="B5" s="3"/>
      <c r="C5" s="3"/>
      <c r="D5" s="3"/>
    </row>
    <row r="6" spans="1:4" ht="38.25">
      <c r="A6" s="29"/>
      <c r="B6" s="4" t="s">
        <v>1</v>
      </c>
      <c r="C6" s="4" t="s">
        <v>2</v>
      </c>
      <c r="D6" s="5" t="s">
        <v>110</v>
      </c>
    </row>
    <row r="7" spans="1:4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9.2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1.5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70398.596999999994</v>
      </c>
    </row>
    <row r="57" spans="1:4">
      <c r="A57" s="15"/>
      <c r="B57" s="10" t="s">
        <v>92</v>
      </c>
      <c r="C57" s="8"/>
      <c r="D57" s="61">
        <f>D56*12</f>
        <v>844783.16399999987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59"/>
  <sheetViews>
    <sheetView topLeftCell="A49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120</v>
      </c>
      <c r="C4" s="52" t="s">
        <v>98</v>
      </c>
      <c r="D4" s="69">
        <v>2851.3</v>
      </c>
    </row>
    <row r="5" spans="1:4">
      <c r="A5" s="57"/>
      <c r="B5" s="3"/>
      <c r="C5" s="3"/>
      <c r="D5" s="3"/>
    </row>
    <row r="6" spans="1:4" ht="38.25">
      <c r="A6" s="29"/>
      <c r="B6" s="4" t="s">
        <v>1</v>
      </c>
      <c r="C6" s="4" t="s">
        <v>2</v>
      </c>
      <c r="D6" s="5" t="s">
        <v>110</v>
      </c>
    </row>
    <row r="7" spans="1:4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7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3.75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70398.596999999994</v>
      </c>
    </row>
    <row r="57" spans="1:4">
      <c r="A57" s="15"/>
      <c r="B57" s="10" t="s">
        <v>92</v>
      </c>
      <c r="C57" s="8"/>
      <c r="D57" s="61">
        <f>D56*12</f>
        <v>844783.16399999987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9"/>
  <sheetViews>
    <sheetView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106</v>
      </c>
      <c r="C4" s="52" t="s">
        <v>98</v>
      </c>
      <c r="D4" s="69">
        <v>2865.7</v>
      </c>
    </row>
    <row r="5" spans="1:4">
      <c r="A5" s="57"/>
      <c r="B5" s="3"/>
      <c r="C5" s="3"/>
      <c r="D5" s="3"/>
    </row>
    <row r="6" spans="1:4" ht="30.75" customHeight="1">
      <c r="A6" s="29"/>
      <c r="B6" s="4" t="s">
        <v>1</v>
      </c>
      <c r="C6" s="4" t="s">
        <v>2</v>
      </c>
      <c r="D6" s="5" t="s">
        <v>110</v>
      </c>
    </row>
    <row r="7" spans="1:4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30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0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70754.132999999987</v>
      </c>
    </row>
    <row r="57" spans="1:4">
      <c r="A57" s="15"/>
      <c r="B57" s="10" t="s">
        <v>92</v>
      </c>
      <c r="C57" s="8"/>
      <c r="D57" s="61">
        <f>D56*12</f>
        <v>849049.5959999999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9"/>
  <sheetViews>
    <sheetView topLeftCell="A49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107</v>
      </c>
      <c r="C4" s="52" t="s">
        <v>98</v>
      </c>
      <c r="D4" s="69">
        <v>2894.3</v>
      </c>
    </row>
    <row r="5" spans="1:4">
      <c r="A5" s="57"/>
      <c r="B5" s="3"/>
      <c r="C5" s="3"/>
      <c r="D5" s="3"/>
    </row>
    <row r="6" spans="1:4" ht="38.25">
      <c r="A6" s="29"/>
      <c r="B6" s="4" t="s">
        <v>1</v>
      </c>
      <c r="C6" s="4" t="s">
        <v>2</v>
      </c>
      <c r="D6" s="5" t="s">
        <v>110</v>
      </c>
    </row>
    <row r="7" spans="1:4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7.7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28.5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71460.266999999993</v>
      </c>
    </row>
    <row r="57" spans="1:4">
      <c r="A57" s="15"/>
      <c r="B57" s="10" t="s">
        <v>92</v>
      </c>
      <c r="C57" s="8"/>
      <c r="D57" s="61">
        <f>D56*12</f>
        <v>857523.20399999991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9"/>
  <sheetViews>
    <sheetView topLeftCell="A43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121</v>
      </c>
      <c r="C4" s="52" t="s">
        <v>98</v>
      </c>
      <c r="D4" s="69">
        <v>2892.3</v>
      </c>
    </row>
    <row r="5" spans="1:4">
      <c r="A5" s="57"/>
      <c r="B5" s="3"/>
      <c r="C5" s="3"/>
      <c r="D5" s="3"/>
    </row>
    <row r="6" spans="1:4" ht="38.25">
      <c r="A6" s="29"/>
      <c r="B6" s="4" t="s">
        <v>1</v>
      </c>
      <c r="C6" s="4" t="s">
        <v>2</v>
      </c>
      <c r="D6" s="5" t="s">
        <v>110</v>
      </c>
    </row>
    <row r="7" spans="1:4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1.63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0.46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0.44</v>
      </c>
    </row>
    <row r="32" spans="1:4">
      <c r="A32" s="26"/>
      <c r="B32" s="59" t="s">
        <v>21</v>
      </c>
      <c r="C32" s="27"/>
      <c r="D32" s="28">
        <f>D29+D30+D31</f>
        <v>2.5299999999999998</v>
      </c>
    </row>
    <row r="33" spans="1:4" ht="30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0.75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2.95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23.21</v>
      </c>
    </row>
    <row r="56" spans="1:4">
      <c r="A56" s="15"/>
      <c r="B56" s="10" t="s">
        <v>91</v>
      </c>
      <c r="C56" s="5"/>
      <c r="D56" s="61">
        <f>D55*D4</f>
        <v>67130.28300000001</v>
      </c>
    </row>
    <row r="57" spans="1:4">
      <c r="A57" s="15"/>
      <c r="B57" s="10" t="s">
        <v>92</v>
      </c>
      <c r="C57" s="8"/>
      <c r="D57" s="61">
        <f>D56*12</f>
        <v>805563.39600000018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59"/>
  <sheetViews>
    <sheetView topLeftCell="A52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122</v>
      </c>
      <c r="C4" s="52" t="s">
        <v>98</v>
      </c>
      <c r="D4" s="69">
        <v>4293</v>
      </c>
    </row>
    <row r="5" spans="1:4">
      <c r="A5" s="57"/>
      <c r="B5" s="3"/>
      <c r="C5" s="3"/>
      <c r="D5" s="3"/>
    </row>
    <row r="6" spans="1:4" ht="38.25">
      <c r="A6" s="29"/>
      <c r="B6" s="4" t="s">
        <v>1</v>
      </c>
      <c r="C6" s="4" t="s">
        <v>2</v>
      </c>
      <c r="D6" s="5" t="s">
        <v>110</v>
      </c>
    </row>
    <row r="7" spans="1:4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8.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29.25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105994.16999999998</v>
      </c>
    </row>
    <row r="57" spans="1:4">
      <c r="A57" s="15"/>
      <c r="B57" s="10" t="s">
        <v>92</v>
      </c>
      <c r="C57" s="8"/>
      <c r="D57" s="61">
        <f>D56*12</f>
        <v>1271930.0399999998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59"/>
  <sheetViews>
    <sheetView topLeftCell="A52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108</v>
      </c>
      <c r="C4" s="52" t="s">
        <v>98</v>
      </c>
      <c r="D4" s="69">
        <v>2898.7</v>
      </c>
    </row>
    <row r="5" spans="1:4">
      <c r="A5" s="57"/>
      <c r="B5" s="3"/>
      <c r="C5" s="3"/>
      <c r="D5" s="3"/>
    </row>
    <row r="6" spans="1:4" ht="38.25">
      <c r="A6" s="29"/>
      <c r="B6" s="4" t="s">
        <v>1</v>
      </c>
      <c r="C6" s="4" t="s">
        <v>2</v>
      </c>
      <c r="D6" s="5" t="s">
        <v>110</v>
      </c>
    </row>
    <row r="7" spans="1:4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8.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27.75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71568.902999999991</v>
      </c>
    </row>
    <row r="57" spans="1:4">
      <c r="A57" s="15"/>
      <c r="B57" s="10" t="s">
        <v>92</v>
      </c>
      <c r="C57" s="8"/>
      <c r="D57" s="61">
        <f>D56*12</f>
        <v>858826.83599999989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59"/>
  <sheetViews>
    <sheetView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109</v>
      </c>
      <c r="C4" s="52" t="s">
        <v>98</v>
      </c>
      <c r="D4" s="69">
        <v>2929.5</v>
      </c>
    </row>
    <row r="5" spans="1:4">
      <c r="A5" s="57"/>
      <c r="B5" s="3"/>
      <c r="C5" s="3"/>
      <c r="D5" s="3"/>
    </row>
    <row r="6" spans="1:4" ht="38.25">
      <c r="A6" s="29"/>
      <c r="B6" s="4" t="s">
        <v>1</v>
      </c>
      <c r="C6" s="4" t="s">
        <v>2</v>
      </c>
      <c r="D6" s="5" t="s">
        <v>110</v>
      </c>
    </row>
    <row r="7" spans="1:4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7.7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28.5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72329.354999999996</v>
      </c>
    </row>
    <row r="57" spans="1:4">
      <c r="A57" s="15"/>
      <c r="B57" s="10" t="s">
        <v>92</v>
      </c>
      <c r="C57" s="8"/>
      <c r="D57" s="61">
        <f>D56*12</f>
        <v>867952.26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59"/>
  <sheetViews>
    <sheetView topLeftCell="A52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9" ht="36" customHeight="1">
      <c r="B2" s="78" t="s">
        <v>116</v>
      </c>
      <c r="C2" s="78"/>
      <c r="D2" s="78"/>
    </row>
    <row r="3" spans="1:9" ht="15">
      <c r="A3" s="48"/>
      <c r="B3" s="78" t="s">
        <v>0</v>
      </c>
      <c r="C3" s="78"/>
      <c r="D3" s="78"/>
    </row>
    <row r="4" spans="1:9" ht="15" customHeight="1">
      <c r="A4" s="57"/>
      <c r="B4" s="51" t="s">
        <v>123</v>
      </c>
      <c r="C4" s="52" t="s">
        <v>98</v>
      </c>
      <c r="D4" s="67">
        <v>2824.8</v>
      </c>
      <c r="E4" s="55"/>
      <c r="G4" s="55"/>
      <c r="H4" s="55"/>
      <c r="I4" s="55"/>
    </row>
    <row r="5" spans="1:9">
      <c r="A5" s="57"/>
      <c r="B5" s="3"/>
      <c r="C5" s="3"/>
      <c r="D5" s="3"/>
    </row>
    <row r="6" spans="1:9" ht="30.75" customHeight="1">
      <c r="A6" s="29"/>
      <c r="B6" s="4" t="s">
        <v>1</v>
      </c>
      <c r="C6" s="4" t="s">
        <v>2</v>
      </c>
      <c r="D6" s="5" t="s">
        <v>110</v>
      </c>
    </row>
    <row r="7" spans="1:9" ht="12.75" customHeight="1">
      <c r="A7" s="73" t="s">
        <v>3</v>
      </c>
      <c r="B7" s="74"/>
      <c r="C7" s="74"/>
      <c r="D7" s="75"/>
    </row>
    <row r="8" spans="1:9" ht="51">
      <c r="A8" s="6" t="s">
        <v>4</v>
      </c>
      <c r="B8" s="7" t="s">
        <v>5</v>
      </c>
      <c r="C8" s="8" t="s">
        <v>93</v>
      </c>
      <c r="D8" s="9"/>
    </row>
    <row r="9" spans="1:9">
      <c r="A9" s="6" t="s">
        <v>6</v>
      </c>
      <c r="B9" s="10" t="s">
        <v>7</v>
      </c>
      <c r="C9" s="8" t="s">
        <v>8</v>
      </c>
      <c r="D9" s="11"/>
    </row>
    <row r="10" spans="1:9">
      <c r="A10" s="6" t="s">
        <v>9</v>
      </c>
      <c r="B10" s="10" t="s">
        <v>10</v>
      </c>
      <c r="C10" s="8" t="s">
        <v>11</v>
      </c>
      <c r="D10" s="11"/>
    </row>
    <row r="11" spans="1:9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9">
      <c r="A12" s="6" t="s">
        <v>15</v>
      </c>
      <c r="B12" s="7" t="s">
        <v>16</v>
      </c>
      <c r="C12" s="8" t="s">
        <v>8</v>
      </c>
      <c r="D12" s="11"/>
    </row>
    <row r="13" spans="1:9">
      <c r="A13" s="6" t="s">
        <v>17</v>
      </c>
      <c r="B13" s="7" t="s">
        <v>114</v>
      </c>
      <c r="C13" s="8" t="s">
        <v>18</v>
      </c>
      <c r="D13" s="11"/>
    </row>
    <row r="14" spans="1:9">
      <c r="A14" s="6" t="s">
        <v>19</v>
      </c>
      <c r="B14" s="10" t="s">
        <v>20</v>
      </c>
      <c r="C14" s="8" t="s">
        <v>8</v>
      </c>
      <c r="D14" s="14">
        <v>0.11</v>
      </c>
    </row>
    <row r="15" spans="1:9">
      <c r="A15" s="15"/>
      <c r="B15" s="38" t="s">
        <v>21</v>
      </c>
      <c r="C15" s="8"/>
      <c r="D15" s="16">
        <f>D9+D11+D13+D14</f>
        <v>3.01</v>
      </c>
    </row>
    <row r="16" spans="1:9" ht="12.75" customHeight="1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31.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26.25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69744.311999999991</v>
      </c>
    </row>
    <row r="57" spans="1:4">
      <c r="A57" s="15"/>
      <c r="B57" s="10" t="s">
        <v>92</v>
      </c>
      <c r="C57" s="8"/>
      <c r="D57" s="61">
        <f>D56*12</f>
        <v>836931.74399999995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59"/>
  <sheetViews>
    <sheetView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9" ht="36" customHeight="1">
      <c r="B2" s="78" t="s">
        <v>116</v>
      </c>
      <c r="C2" s="78"/>
      <c r="D2" s="78"/>
    </row>
    <row r="3" spans="1:9" ht="15">
      <c r="A3" s="48"/>
      <c r="B3" s="78" t="s">
        <v>0</v>
      </c>
      <c r="C3" s="78"/>
      <c r="D3" s="78"/>
    </row>
    <row r="4" spans="1:9" ht="15" customHeight="1">
      <c r="A4" s="57"/>
      <c r="B4" s="51" t="s">
        <v>124</v>
      </c>
      <c r="C4" s="52" t="s">
        <v>98</v>
      </c>
      <c r="D4" s="69">
        <v>2902.5</v>
      </c>
      <c r="E4" s="55"/>
      <c r="G4" s="55"/>
      <c r="H4" s="55"/>
      <c r="I4" s="55"/>
    </row>
    <row r="5" spans="1:9">
      <c r="A5" s="57"/>
      <c r="B5" s="3"/>
      <c r="C5" s="3"/>
      <c r="D5" s="3"/>
    </row>
    <row r="6" spans="1:9" ht="38.25">
      <c r="A6" s="29"/>
      <c r="B6" s="4" t="s">
        <v>1</v>
      </c>
      <c r="C6" s="4" t="s">
        <v>2</v>
      </c>
      <c r="D6" s="5" t="s">
        <v>110</v>
      </c>
    </row>
    <row r="7" spans="1:9" ht="12.75" customHeight="1">
      <c r="A7" s="73" t="s">
        <v>3</v>
      </c>
      <c r="B7" s="74"/>
      <c r="C7" s="74"/>
      <c r="D7" s="75"/>
    </row>
    <row r="8" spans="1:9" ht="51">
      <c r="A8" s="6" t="s">
        <v>4</v>
      </c>
      <c r="B8" s="7" t="s">
        <v>5</v>
      </c>
      <c r="C8" s="8" t="s">
        <v>93</v>
      </c>
      <c r="D8" s="9"/>
    </row>
    <row r="9" spans="1:9">
      <c r="A9" s="6" t="s">
        <v>6</v>
      </c>
      <c r="B9" s="10" t="s">
        <v>7</v>
      </c>
      <c r="C9" s="8" t="s">
        <v>8</v>
      </c>
      <c r="D9" s="11"/>
    </row>
    <row r="10" spans="1:9">
      <c r="A10" s="6" t="s">
        <v>9</v>
      </c>
      <c r="B10" s="10" t="s">
        <v>10</v>
      </c>
      <c r="C10" s="8" t="s">
        <v>11</v>
      </c>
      <c r="D10" s="11"/>
    </row>
    <row r="11" spans="1:9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9">
      <c r="A12" s="6" t="s">
        <v>15</v>
      </c>
      <c r="B12" s="7" t="s">
        <v>16</v>
      </c>
      <c r="C12" s="8" t="s">
        <v>8</v>
      </c>
      <c r="D12" s="11"/>
    </row>
    <row r="13" spans="1:9">
      <c r="A13" s="6" t="s">
        <v>17</v>
      </c>
      <c r="B13" s="7" t="s">
        <v>114</v>
      </c>
      <c r="C13" s="8" t="s">
        <v>18</v>
      </c>
      <c r="D13" s="11"/>
    </row>
    <row r="14" spans="1:9">
      <c r="A14" s="6" t="s">
        <v>19</v>
      </c>
      <c r="B14" s="10" t="s">
        <v>20</v>
      </c>
      <c r="C14" s="8" t="s">
        <v>8</v>
      </c>
      <c r="D14" s="14">
        <v>0.11</v>
      </c>
    </row>
    <row r="15" spans="1:9">
      <c r="A15" s="15"/>
      <c r="B15" s="38" t="s">
        <v>21</v>
      </c>
      <c r="C15" s="8"/>
      <c r="D15" s="16">
        <f>D9+D11+D13+D14</f>
        <v>3.01</v>
      </c>
    </row>
    <row r="16" spans="1:9" ht="12.75" customHeight="1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5.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26.25" customHeight="1">
      <c r="A37" s="79" t="s">
        <v>64</v>
      </c>
      <c r="B37" s="80"/>
      <c r="C37" s="80"/>
      <c r="D37" s="81"/>
    </row>
    <row r="38" spans="1:4" ht="38.25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71662.724999999991</v>
      </c>
    </row>
    <row r="57" spans="1:4">
      <c r="A57" s="15"/>
      <c r="B57" s="10" t="s">
        <v>92</v>
      </c>
      <c r="C57" s="8"/>
      <c r="D57" s="61">
        <f>D56*12</f>
        <v>859952.7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9"/>
  <sheetViews>
    <sheetView topLeftCell="A40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6" ht="36" customHeight="1">
      <c r="B2" s="78" t="s">
        <v>116</v>
      </c>
      <c r="C2" s="78"/>
      <c r="D2" s="78"/>
    </row>
    <row r="3" spans="1:6" s="1" customFormat="1" ht="15">
      <c r="A3" s="48"/>
      <c r="B3" s="78" t="s">
        <v>0</v>
      </c>
      <c r="C3" s="78"/>
      <c r="D3" s="78"/>
      <c r="F3" s="2"/>
    </row>
    <row r="4" spans="1:6" s="1" customFormat="1" ht="15">
      <c r="A4" s="48"/>
      <c r="B4" s="51" t="s">
        <v>100</v>
      </c>
      <c r="C4" s="52" t="s">
        <v>98</v>
      </c>
      <c r="D4" s="68">
        <v>10240.1</v>
      </c>
      <c r="F4" s="2"/>
    </row>
    <row r="5" spans="1:6">
      <c r="A5" s="57"/>
      <c r="B5" s="3"/>
      <c r="C5" s="3"/>
      <c r="D5" s="3"/>
    </row>
    <row r="6" spans="1:6" ht="38.25">
      <c r="A6" s="29"/>
      <c r="B6" s="4" t="s">
        <v>1</v>
      </c>
      <c r="C6" s="4" t="s">
        <v>2</v>
      </c>
      <c r="D6" s="5" t="s">
        <v>110</v>
      </c>
    </row>
    <row r="7" spans="1:6">
      <c r="A7" s="73" t="s">
        <v>3</v>
      </c>
      <c r="B7" s="74"/>
      <c r="C7" s="74"/>
      <c r="D7" s="75"/>
    </row>
    <row r="8" spans="1:6" ht="51">
      <c r="A8" s="6" t="s">
        <v>4</v>
      </c>
      <c r="B8" s="7" t="s">
        <v>5</v>
      </c>
      <c r="C8" s="8" t="s">
        <v>93</v>
      </c>
      <c r="D8" s="9"/>
    </row>
    <row r="9" spans="1:6">
      <c r="A9" s="6" t="s">
        <v>6</v>
      </c>
      <c r="B9" s="10" t="s">
        <v>7</v>
      </c>
      <c r="C9" s="8" t="s">
        <v>8</v>
      </c>
      <c r="D9" s="11"/>
    </row>
    <row r="10" spans="1:6">
      <c r="A10" s="6" t="s">
        <v>9</v>
      </c>
      <c r="B10" s="10" t="s">
        <v>10</v>
      </c>
      <c r="C10" s="8" t="s">
        <v>11</v>
      </c>
      <c r="D10" s="11"/>
    </row>
    <row r="11" spans="1:6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6">
      <c r="A12" s="6" t="s">
        <v>15</v>
      </c>
      <c r="B12" s="7" t="s">
        <v>16</v>
      </c>
      <c r="C12" s="8" t="s">
        <v>8</v>
      </c>
      <c r="D12" s="11"/>
    </row>
    <row r="13" spans="1:6">
      <c r="A13" s="6" t="s">
        <v>17</v>
      </c>
      <c r="B13" s="7" t="s">
        <v>114</v>
      </c>
      <c r="C13" s="8" t="s">
        <v>18</v>
      </c>
      <c r="D13" s="11"/>
    </row>
    <row r="14" spans="1:6">
      <c r="A14" s="6" t="s">
        <v>19</v>
      </c>
      <c r="B14" s="10" t="s">
        <v>20</v>
      </c>
      <c r="C14" s="8" t="s">
        <v>8</v>
      </c>
      <c r="D14" s="14">
        <v>0.11</v>
      </c>
    </row>
    <row r="15" spans="1:6">
      <c r="A15" s="15"/>
      <c r="B15" s="38" t="s">
        <v>21</v>
      </c>
      <c r="C15" s="8"/>
      <c r="D15" s="16">
        <f>D9+D11+D13+D14</f>
        <v>3.01</v>
      </c>
    </row>
    <row r="16" spans="1:6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65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66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7.7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0" customHeight="1">
      <c r="A37" s="79" t="s">
        <v>64</v>
      </c>
      <c r="B37" s="80"/>
      <c r="C37" s="80"/>
      <c r="D37" s="81"/>
    </row>
    <row r="38" spans="1:4" ht="38.25">
      <c r="A38" s="65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65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252828.06899999999</v>
      </c>
    </row>
    <row r="57" spans="1:4">
      <c r="A57" s="15"/>
      <c r="B57" s="10" t="s">
        <v>92</v>
      </c>
      <c r="C57" s="8"/>
      <c r="D57" s="61">
        <f>D56*12</f>
        <v>3033936.8279999997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59:D59"/>
  <sheetViews>
    <sheetView workbookViewId="0">
      <selection activeCell="B60" sqref="B60"/>
    </sheetView>
  </sheetViews>
  <sheetFormatPr defaultRowHeight="15"/>
  <sheetData>
    <row r="59" spans="2:4">
      <c r="B59" s="72" t="s">
        <v>126</v>
      </c>
      <c r="D59" s="7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9"/>
  <sheetViews>
    <sheetView topLeftCell="A43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6" ht="36" customHeight="1">
      <c r="B2" s="78" t="s">
        <v>116</v>
      </c>
      <c r="C2" s="78"/>
      <c r="D2" s="78"/>
    </row>
    <row r="3" spans="1:6" s="1" customFormat="1" ht="15">
      <c r="A3" s="48"/>
      <c r="B3" s="78" t="s">
        <v>0</v>
      </c>
      <c r="C3" s="78"/>
      <c r="D3" s="78"/>
      <c r="F3" s="2"/>
    </row>
    <row r="4" spans="1:6" s="1" customFormat="1" ht="15">
      <c r="A4" s="48"/>
      <c r="B4" s="51" t="s">
        <v>118</v>
      </c>
      <c r="C4" s="52" t="s">
        <v>98</v>
      </c>
      <c r="D4" s="69">
        <v>2955.7</v>
      </c>
      <c r="F4" s="2"/>
    </row>
    <row r="5" spans="1:6">
      <c r="A5" s="57"/>
      <c r="B5" s="3"/>
      <c r="C5" s="3"/>
      <c r="D5" s="3"/>
    </row>
    <row r="6" spans="1:6" ht="38.25">
      <c r="A6" s="29"/>
      <c r="B6" s="4" t="s">
        <v>1</v>
      </c>
      <c r="C6" s="4" t="s">
        <v>2</v>
      </c>
      <c r="D6" s="5" t="s">
        <v>110</v>
      </c>
    </row>
    <row r="7" spans="1:6">
      <c r="A7" s="73" t="s">
        <v>3</v>
      </c>
      <c r="B7" s="74"/>
      <c r="C7" s="74"/>
      <c r="D7" s="75"/>
    </row>
    <row r="8" spans="1:6" ht="51">
      <c r="A8" s="6" t="s">
        <v>4</v>
      </c>
      <c r="B8" s="7" t="s">
        <v>5</v>
      </c>
      <c r="C8" s="8" t="s">
        <v>93</v>
      </c>
      <c r="D8" s="9"/>
    </row>
    <row r="9" spans="1:6">
      <c r="A9" s="6" t="s">
        <v>6</v>
      </c>
      <c r="B9" s="10" t="s">
        <v>7</v>
      </c>
      <c r="C9" s="8" t="s">
        <v>8</v>
      </c>
      <c r="D9" s="11"/>
    </row>
    <row r="10" spans="1:6">
      <c r="A10" s="6" t="s">
        <v>9</v>
      </c>
      <c r="B10" s="10" t="s">
        <v>10</v>
      </c>
      <c r="C10" s="8" t="s">
        <v>11</v>
      </c>
      <c r="D10" s="11"/>
    </row>
    <row r="11" spans="1:6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6">
      <c r="A12" s="6" t="s">
        <v>15</v>
      </c>
      <c r="B12" s="7" t="s">
        <v>16</v>
      </c>
      <c r="C12" s="8" t="s">
        <v>8</v>
      </c>
      <c r="D12" s="11"/>
    </row>
    <row r="13" spans="1:6">
      <c r="A13" s="6" t="s">
        <v>17</v>
      </c>
      <c r="B13" s="7" t="s">
        <v>114</v>
      </c>
      <c r="C13" s="8" t="s">
        <v>18</v>
      </c>
      <c r="D13" s="11"/>
    </row>
    <row r="14" spans="1:6">
      <c r="A14" s="6" t="s">
        <v>19</v>
      </c>
      <c r="B14" s="10" t="s">
        <v>20</v>
      </c>
      <c r="C14" s="8" t="s">
        <v>8</v>
      </c>
      <c r="D14" s="14">
        <v>0.11</v>
      </c>
    </row>
    <row r="15" spans="1:6">
      <c r="A15" s="15"/>
      <c r="B15" s="38" t="s">
        <v>21</v>
      </c>
      <c r="C15" s="8"/>
      <c r="D15" s="16">
        <f>D9+D11+D13+D14</f>
        <v>3.01</v>
      </c>
    </row>
    <row r="16" spans="1:6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65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66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31.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6.75" customHeight="1">
      <c r="A37" s="79" t="s">
        <v>64</v>
      </c>
      <c r="B37" s="80"/>
      <c r="C37" s="80"/>
      <c r="D37" s="81"/>
    </row>
    <row r="38" spans="1:4" ht="38.25">
      <c r="A38" s="65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65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72976.232999999993</v>
      </c>
    </row>
    <row r="57" spans="1:4">
      <c r="A57" s="15"/>
      <c r="B57" s="10" t="s">
        <v>92</v>
      </c>
      <c r="C57" s="8"/>
      <c r="D57" s="61">
        <f>D56*12</f>
        <v>875714.79599999986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9"/>
  <sheetViews>
    <sheetView topLeftCell="A46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6" ht="36" customHeight="1">
      <c r="B2" s="78" t="s">
        <v>116</v>
      </c>
      <c r="C2" s="78"/>
      <c r="D2" s="78"/>
    </row>
    <row r="3" spans="1:6" s="1" customFormat="1" ht="15">
      <c r="A3" s="48"/>
      <c r="B3" s="78" t="s">
        <v>0</v>
      </c>
      <c r="C3" s="78"/>
      <c r="D3" s="78"/>
      <c r="F3" s="2"/>
    </row>
    <row r="4" spans="1:6" s="1" customFormat="1" ht="15">
      <c r="A4" s="48"/>
      <c r="B4" s="51" t="s">
        <v>117</v>
      </c>
      <c r="C4" s="52" t="s">
        <v>98</v>
      </c>
      <c r="D4" s="69">
        <v>2943.8</v>
      </c>
      <c r="F4" s="2"/>
    </row>
    <row r="5" spans="1:6">
      <c r="A5" s="57"/>
      <c r="B5" s="3"/>
      <c r="C5" s="3"/>
      <c r="D5" s="3"/>
    </row>
    <row r="6" spans="1:6" ht="38.25">
      <c r="A6" s="29"/>
      <c r="B6" s="4" t="s">
        <v>1</v>
      </c>
      <c r="C6" s="4" t="s">
        <v>2</v>
      </c>
      <c r="D6" s="5" t="s">
        <v>110</v>
      </c>
    </row>
    <row r="7" spans="1:6">
      <c r="A7" s="73" t="s">
        <v>3</v>
      </c>
      <c r="B7" s="74"/>
      <c r="C7" s="74"/>
      <c r="D7" s="75"/>
    </row>
    <row r="8" spans="1:6" ht="51">
      <c r="A8" s="6" t="s">
        <v>4</v>
      </c>
      <c r="B8" s="7" t="s">
        <v>5</v>
      </c>
      <c r="C8" s="8" t="s">
        <v>93</v>
      </c>
      <c r="D8" s="9"/>
    </row>
    <row r="9" spans="1:6">
      <c r="A9" s="6" t="s">
        <v>6</v>
      </c>
      <c r="B9" s="10" t="s">
        <v>7</v>
      </c>
      <c r="C9" s="8" t="s">
        <v>8</v>
      </c>
      <c r="D9" s="11"/>
    </row>
    <row r="10" spans="1:6">
      <c r="A10" s="6" t="s">
        <v>9</v>
      </c>
      <c r="B10" s="10" t="s">
        <v>10</v>
      </c>
      <c r="C10" s="8" t="s">
        <v>11</v>
      </c>
      <c r="D10" s="11"/>
    </row>
    <row r="11" spans="1:6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6">
      <c r="A12" s="6" t="s">
        <v>15</v>
      </c>
      <c r="B12" s="7" t="s">
        <v>16</v>
      </c>
      <c r="C12" s="8" t="s">
        <v>8</v>
      </c>
      <c r="D12" s="11"/>
    </row>
    <row r="13" spans="1:6">
      <c r="A13" s="6" t="s">
        <v>17</v>
      </c>
      <c r="B13" s="7" t="s">
        <v>114</v>
      </c>
      <c r="C13" s="8" t="s">
        <v>18</v>
      </c>
      <c r="D13" s="11"/>
    </row>
    <row r="14" spans="1:6">
      <c r="A14" s="6" t="s">
        <v>19</v>
      </c>
      <c r="B14" s="10" t="s">
        <v>20</v>
      </c>
      <c r="C14" s="8" t="s">
        <v>8</v>
      </c>
      <c r="D14" s="14">
        <v>0.11</v>
      </c>
    </row>
    <row r="15" spans="1:6">
      <c r="A15" s="15"/>
      <c r="B15" s="38" t="s">
        <v>21</v>
      </c>
      <c r="C15" s="8"/>
      <c r="D15" s="16">
        <f>D9+D11+D13+D14</f>
        <v>3.01</v>
      </c>
    </row>
    <row r="16" spans="1:6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65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66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6.2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0.75" customHeight="1">
      <c r="A37" s="79" t="s">
        <v>64</v>
      </c>
      <c r="B37" s="80"/>
      <c r="C37" s="80"/>
      <c r="D37" s="81"/>
    </row>
    <row r="38" spans="1:4" ht="38.25">
      <c r="A38" s="65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65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72682.421999999991</v>
      </c>
    </row>
    <row r="57" spans="1:4">
      <c r="A57" s="15"/>
      <c r="B57" s="10" t="s">
        <v>92</v>
      </c>
      <c r="C57" s="8"/>
      <c r="D57" s="61">
        <f>D56*12</f>
        <v>872189.0639999999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9"/>
  <sheetViews>
    <sheetView topLeftCell="A40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6" ht="36" customHeight="1">
      <c r="B2" s="78" t="s">
        <v>116</v>
      </c>
      <c r="C2" s="78"/>
      <c r="D2" s="78"/>
    </row>
    <row r="3" spans="1:6" s="1" customFormat="1" ht="15">
      <c r="A3" s="48"/>
      <c r="B3" s="78" t="s">
        <v>0</v>
      </c>
      <c r="C3" s="78"/>
      <c r="D3" s="78"/>
      <c r="F3" s="2"/>
    </row>
    <row r="4" spans="1:6" s="1" customFormat="1" ht="15">
      <c r="A4" s="48"/>
      <c r="B4" s="51" t="s">
        <v>101</v>
      </c>
      <c r="C4" s="52" t="s">
        <v>98</v>
      </c>
      <c r="D4" s="69">
        <v>3927</v>
      </c>
      <c r="F4" s="2"/>
    </row>
    <row r="5" spans="1:6">
      <c r="A5" s="57"/>
      <c r="B5" s="3"/>
      <c r="C5" s="3"/>
      <c r="D5" s="3"/>
    </row>
    <row r="6" spans="1:6" ht="38.25">
      <c r="A6" s="29"/>
      <c r="B6" s="4" t="s">
        <v>1</v>
      </c>
      <c r="C6" s="4" t="s">
        <v>2</v>
      </c>
      <c r="D6" s="5" t="s">
        <v>110</v>
      </c>
    </row>
    <row r="7" spans="1:6">
      <c r="A7" s="73" t="s">
        <v>3</v>
      </c>
      <c r="B7" s="74"/>
      <c r="C7" s="74"/>
      <c r="D7" s="75"/>
    </row>
    <row r="8" spans="1:6" ht="51">
      <c r="A8" s="6" t="s">
        <v>4</v>
      </c>
      <c r="B8" s="7" t="s">
        <v>5</v>
      </c>
      <c r="C8" s="8" t="s">
        <v>93</v>
      </c>
      <c r="D8" s="9"/>
    </row>
    <row r="9" spans="1:6">
      <c r="A9" s="6" t="s">
        <v>6</v>
      </c>
      <c r="B9" s="10" t="s">
        <v>7</v>
      </c>
      <c r="C9" s="8" t="s">
        <v>8</v>
      </c>
      <c r="D9" s="11"/>
    </row>
    <row r="10" spans="1:6">
      <c r="A10" s="6" t="s">
        <v>9</v>
      </c>
      <c r="B10" s="10" t="s">
        <v>10</v>
      </c>
      <c r="C10" s="8" t="s">
        <v>11</v>
      </c>
      <c r="D10" s="11"/>
    </row>
    <row r="11" spans="1:6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6">
      <c r="A12" s="6" t="s">
        <v>15</v>
      </c>
      <c r="B12" s="7" t="s">
        <v>16</v>
      </c>
      <c r="C12" s="8" t="s">
        <v>8</v>
      </c>
      <c r="D12" s="11"/>
    </row>
    <row r="13" spans="1:6">
      <c r="A13" s="6" t="s">
        <v>17</v>
      </c>
      <c r="B13" s="7" t="s">
        <v>114</v>
      </c>
      <c r="C13" s="8" t="s">
        <v>18</v>
      </c>
      <c r="D13" s="11"/>
    </row>
    <row r="14" spans="1:6">
      <c r="A14" s="6" t="s">
        <v>19</v>
      </c>
      <c r="B14" s="10" t="s">
        <v>20</v>
      </c>
      <c r="C14" s="8" t="s">
        <v>8</v>
      </c>
      <c r="D14" s="14">
        <v>0.11</v>
      </c>
    </row>
    <row r="15" spans="1:6">
      <c r="A15" s="15"/>
      <c r="B15" s="38" t="s">
        <v>21</v>
      </c>
      <c r="C15" s="8"/>
      <c r="D15" s="16">
        <f>D9+D11+D13+D14</f>
        <v>3.01</v>
      </c>
    </row>
    <row r="16" spans="1:6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65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66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6.2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1.5" customHeight="1">
      <c r="A37" s="79" t="s">
        <v>64</v>
      </c>
      <c r="B37" s="80"/>
      <c r="C37" s="80"/>
      <c r="D37" s="81"/>
    </row>
    <row r="38" spans="1:4" ht="38.25">
      <c r="A38" s="65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65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96957.62999999999</v>
      </c>
    </row>
    <row r="57" spans="1:4">
      <c r="A57" s="15"/>
      <c r="B57" s="10" t="s">
        <v>92</v>
      </c>
      <c r="C57" s="8"/>
      <c r="D57" s="61">
        <f>D56*12</f>
        <v>1163491.5599999998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52" right="0.21" top="0.22" bottom="0.17" header="0.17" footer="0.17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9"/>
  <sheetViews>
    <sheetView topLeftCell="A43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6" ht="36" customHeight="1">
      <c r="B2" s="78" t="s">
        <v>116</v>
      </c>
      <c r="C2" s="78"/>
      <c r="D2" s="78"/>
    </row>
    <row r="3" spans="1:6" s="1" customFormat="1" ht="15">
      <c r="A3" s="48"/>
      <c r="B3" s="78" t="s">
        <v>0</v>
      </c>
      <c r="C3" s="78"/>
      <c r="D3" s="78"/>
      <c r="F3" s="2"/>
    </row>
    <row r="4" spans="1:6" s="1" customFormat="1" ht="15">
      <c r="A4" s="48"/>
      <c r="B4" s="51" t="s">
        <v>102</v>
      </c>
      <c r="C4" s="52" t="s">
        <v>98</v>
      </c>
      <c r="D4" s="69">
        <v>3975</v>
      </c>
      <c r="F4" s="2"/>
    </row>
    <row r="5" spans="1:6">
      <c r="A5" s="57"/>
      <c r="B5" s="3"/>
      <c r="C5" s="3"/>
      <c r="D5" s="3"/>
    </row>
    <row r="6" spans="1:6" ht="38.25">
      <c r="A6" s="29"/>
      <c r="B6" s="4" t="s">
        <v>1</v>
      </c>
      <c r="C6" s="4" t="s">
        <v>2</v>
      </c>
      <c r="D6" s="5" t="s">
        <v>110</v>
      </c>
    </row>
    <row r="7" spans="1:6">
      <c r="A7" s="73" t="s">
        <v>3</v>
      </c>
      <c r="B7" s="74"/>
      <c r="C7" s="74"/>
      <c r="D7" s="75"/>
    </row>
    <row r="8" spans="1:6" ht="51">
      <c r="A8" s="6" t="s">
        <v>4</v>
      </c>
      <c r="B8" s="7" t="s">
        <v>5</v>
      </c>
      <c r="C8" s="8" t="s">
        <v>93</v>
      </c>
      <c r="D8" s="9"/>
    </row>
    <row r="9" spans="1:6">
      <c r="A9" s="6" t="s">
        <v>6</v>
      </c>
      <c r="B9" s="10" t="s">
        <v>7</v>
      </c>
      <c r="C9" s="8" t="s">
        <v>8</v>
      </c>
      <c r="D9" s="11"/>
    </row>
    <row r="10" spans="1:6">
      <c r="A10" s="6" t="s">
        <v>9</v>
      </c>
      <c r="B10" s="10" t="s">
        <v>10</v>
      </c>
      <c r="C10" s="8" t="s">
        <v>11</v>
      </c>
      <c r="D10" s="11"/>
    </row>
    <row r="11" spans="1:6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6">
      <c r="A12" s="6" t="s">
        <v>15</v>
      </c>
      <c r="B12" s="7" t="s">
        <v>16</v>
      </c>
      <c r="C12" s="8" t="s">
        <v>8</v>
      </c>
      <c r="D12" s="11"/>
    </row>
    <row r="13" spans="1:6">
      <c r="A13" s="6" t="s">
        <v>17</v>
      </c>
      <c r="B13" s="7" t="s">
        <v>114</v>
      </c>
      <c r="C13" s="8" t="s">
        <v>18</v>
      </c>
      <c r="D13" s="11"/>
    </row>
    <row r="14" spans="1:6">
      <c r="A14" s="6" t="s">
        <v>19</v>
      </c>
      <c r="B14" s="10" t="s">
        <v>20</v>
      </c>
      <c r="C14" s="8" t="s">
        <v>8</v>
      </c>
      <c r="D14" s="14">
        <v>0.11</v>
      </c>
    </row>
    <row r="15" spans="1:6">
      <c r="A15" s="15"/>
      <c r="B15" s="38" t="s">
        <v>21</v>
      </c>
      <c r="C15" s="8"/>
      <c r="D15" s="16">
        <f>D9+D11+D13+D14</f>
        <v>3.01</v>
      </c>
    </row>
    <row r="16" spans="1:6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65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66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4.7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2.25" customHeight="1">
      <c r="A37" s="79" t="s">
        <v>64</v>
      </c>
      <c r="B37" s="80"/>
      <c r="C37" s="80"/>
      <c r="D37" s="81"/>
    </row>
    <row r="38" spans="1:4" ht="38.25">
      <c r="A38" s="65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65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98142.749999999985</v>
      </c>
    </row>
    <row r="57" spans="1:4">
      <c r="A57" s="15"/>
      <c r="B57" s="10" t="s">
        <v>92</v>
      </c>
      <c r="C57" s="8"/>
      <c r="D57" s="61">
        <f>D56*12</f>
        <v>1177712.9999999998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1"/>
  <sheetViews>
    <sheetView topLeftCell="A55" workbookViewId="0">
      <selection activeCell="A58" sqref="A58:XFD58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6" ht="36" customHeight="1">
      <c r="B2" s="78" t="s">
        <v>125</v>
      </c>
      <c r="C2" s="78"/>
      <c r="D2" s="78"/>
    </row>
    <row r="3" spans="1:6" s="1" customFormat="1" ht="15">
      <c r="A3" s="48"/>
      <c r="B3" s="78" t="s">
        <v>0</v>
      </c>
      <c r="C3" s="78"/>
      <c r="D3" s="78"/>
      <c r="F3" s="2"/>
    </row>
    <row r="4" spans="1:6" s="1" customFormat="1" ht="15">
      <c r="A4" s="48"/>
      <c r="B4" s="51" t="s">
        <v>103</v>
      </c>
      <c r="C4" s="52" t="s">
        <v>98</v>
      </c>
      <c r="D4" s="69">
        <v>4350</v>
      </c>
      <c r="F4" s="2"/>
    </row>
    <row r="5" spans="1:6">
      <c r="A5" s="57"/>
      <c r="B5" s="3"/>
      <c r="C5" s="3"/>
      <c r="D5" s="3"/>
    </row>
    <row r="6" spans="1:6" ht="29.25" customHeight="1">
      <c r="A6" s="29"/>
      <c r="B6" s="4" t="s">
        <v>1</v>
      </c>
      <c r="C6" s="4" t="s">
        <v>2</v>
      </c>
      <c r="D6" s="5" t="s">
        <v>110</v>
      </c>
    </row>
    <row r="7" spans="1:6">
      <c r="A7" s="73" t="s">
        <v>3</v>
      </c>
      <c r="B7" s="74"/>
      <c r="C7" s="74"/>
      <c r="D7" s="75"/>
    </row>
    <row r="8" spans="1:6" ht="51">
      <c r="A8" s="6" t="s">
        <v>4</v>
      </c>
      <c r="B8" s="7" t="s">
        <v>5</v>
      </c>
      <c r="C8" s="8" t="s">
        <v>93</v>
      </c>
      <c r="D8" s="9"/>
    </row>
    <row r="9" spans="1:6">
      <c r="A9" s="6" t="s">
        <v>6</v>
      </c>
      <c r="B9" s="10" t="s">
        <v>7</v>
      </c>
      <c r="C9" s="8" t="s">
        <v>8</v>
      </c>
      <c r="D9" s="11"/>
    </row>
    <row r="10" spans="1:6">
      <c r="A10" s="6" t="s">
        <v>9</v>
      </c>
      <c r="B10" s="10" t="s">
        <v>10</v>
      </c>
      <c r="C10" s="8" t="s">
        <v>11</v>
      </c>
      <c r="D10" s="11"/>
    </row>
    <row r="11" spans="1:6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6">
      <c r="A12" s="6" t="s">
        <v>15</v>
      </c>
      <c r="B12" s="7" t="s">
        <v>16</v>
      </c>
      <c r="C12" s="8" t="s">
        <v>8</v>
      </c>
      <c r="D12" s="11"/>
    </row>
    <row r="13" spans="1:6">
      <c r="A13" s="6" t="s">
        <v>17</v>
      </c>
      <c r="B13" s="7" t="s">
        <v>114</v>
      </c>
      <c r="C13" s="8" t="s">
        <v>18</v>
      </c>
      <c r="D13" s="11"/>
    </row>
    <row r="14" spans="1:6">
      <c r="A14" s="6" t="s">
        <v>19</v>
      </c>
      <c r="B14" s="10" t="s">
        <v>20</v>
      </c>
      <c r="C14" s="8" t="s">
        <v>8</v>
      </c>
      <c r="D14" s="14">
        <v>0.11</v>
      </c>
    </row>
    <row r="15" spans="1:6">
      <c r="A15" s="15"/>
      <c r="B15" s="38" t="s">
        <v>21</v>
      </c>
      <c r="C15" s="8"/>
      <c r="D15" s="16">
        <f>D9+D11+D13+D14</f>
        <v>3.01</v>
      </c>
    </row>
    <row r="16" spans="1:6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65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66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32.2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6.75" customHeight="1">
      <c r="A37" s="79" t="s">
        <v>64</v>
      </c>
      <c r="B37" s="80"/>
      <c r="C37" s="80"/>
      <c r="D37" s="81"/>
    </row>
    <row r="38" spans="1:4" ht="38.25">
      <c r="A38" s="65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65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/>
    </row>
    <row r="42" spans="1:4">
      <c r="A42" s="15"/>
      <c r="B42" s="38" t="s">
        <v>72</v>
      </c>
      <c r="C42" s="38"/>
      <c r="D42" s="28">
        <f>D38+D39+D40+D41</f>
        <v>2.7399999999999998</v>
      </c>
    </row>
    <row r="43" spans="1:4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2.78</v>
      </c>
    </row>
    <row r="45" spans="1:4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22.11</v>
      </c>
    </row>
    <row r="56" spans="1:4">
      <c r="A56" s="15"/>
      <c r="B56" s="10" t="s">
        <v>91</v>
      </c>
      <c r="C56" s="5"/>
      <c r="D56" s="61">
        <f>D55*D4</f>
        <v>96178.5</v>
      </c>
    </row>
    <row r="57" spans="1:4">
      <c r="A57" s="15"/>
      <c r="B57" s="10" t="s">
        <v>92</v>
      </c>
      <c r="C57" s="8"/>
      <c r="D57" s="61">
        <f>D56*12</f>
        <v>1154142</v>
      </c>
    </row>
    <row r="58" spans="1:4">
      <c r="A58" s="57"/>
      <c r="B58" s="62"/>
      <c r="C58" s="63"/>
      <c r="D58" s="64"/>
    </row>
    <row r="59" spans="1:4">
      <c r="A59" s="57"/>
      <c r="B59" s="62"/>
      <c r="C59" s="63"/>
      <c r="D59" s="64"/>
    </row>
    <row r="60" spans="1:4">
      <c r="A60" s="57"/>
      <c r="B60" s="62"/>
      <c r="C60" s="63"/>
      <c r="D60" s="64"/>
    </row>
    <row r="61" spans="1:4">
      <c r="B61" s="53" t="s">
        <v>126</v>
      </c>
      <c r="D61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27" right="0.17" top="0.2" bottom="0.23" header="0.17" footer="0.17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9"/>
  <sheetViews>
    <sheetView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9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104</v>
      </c>
      <c r="C4" s="52" t="s">
        <v>98</v>
      </c>
      <c r="D4" s="69">
        <v>2806.6</v>
      </c>
    </row>
    <row r="5" spans="1:4">
      <c r="A5" s="57"/>
      <c r="B5" s="3"/>
      <c r="C5" s="3"/>
      <c r="D5" s="3"/>
    </row>
    <row r="6" spans="1:4" ht="29.25" customHeight="1">
      <c r="A6" s="29"/>
      <c r="B6" s="4" t="s">
        <v>1</v>
      </c>
      <c r="C6" s="4" t="s">
        <v>2</v>
      </c>
      <c r="D6" s="5" t="s">
        <v>110</v>
      </c>
    </row>
    <row r="7" spans="1:4" ht="12.75" customHeight="1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 ht="12.75" customHeight="1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70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71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 ht="12.75" customHeight="1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7.7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1.5" customHeight="1">
      <c r="A37" s="79" t="s">
        <v>64</v>
      </c>
      <c r="B37" s="80"/>
      <c r="C37" s="80"/>
      <c r="D37" s="81"/>
    </row>
    <row r="38" spans="1:4" ht="42" customHeight="1">
      <c r="A38" s="70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70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 ht="12.75" customHeight="1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 ht="12.75" customHeight="1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 ht="12.75" customHeight="1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69294.953999999998</v>
      </c>
    </row>
    <row r="57" spans="1:4">
      <c r="A57" s="15"/>
      <c r="B57" s="10" t="s">
        <v>92</v>
      </c>
      <c r="C57" s="8"/>
      <c r="D57" s="61">
        <f>D56*12</f>
        <v>831539.44799999997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3" right="0.19" top="0.17" bottom="0.23" header="0.17" footer="0.18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9"/>
  <sheetViews>
    <sheetView topLeftCell="A46" workbookViewId="0">
      <selection activeCell="B60" sqref="B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78" t="s">
        <v>116</v>
      </c>
      <c r="C2" s="78"/>
      <c r="D2" s="78"/>
    </row>
    <row r="3" spans="1:4" ht="15">
      <c r="A3" s="48"/>
      <c r="B3" s="78" t="s">
        <v>0</v>
      </c>
      <c r="C3" s="78"/>
      <c r="D3" s="78"/>
    </row>
    <row r="4" spans="1:4" ht="15">
      <c r="A4" s="48"/>
      <c r="B4" s="51" t="s">
        <v>119</v>
      </c>
      <c r="C4" s="52" t="s">
        <v>98</v>
      </c>
      <c r="D4" s="69">
        <v>2888.5</v>
      </c>
    </row>
    <row r="5" spans="1:4">
      <c r="A5" s="57"/>
      <c r="B5" s="3"/>
      <c r="C5" s="3"/>
      <c r="D5" s="3"/>
    </row>
    <row r="6" spans="1:4" ht="38.25">
      <c r="A6" s="29"/>
      <c r="B6" s="4" t="s">
        <v>1</v>
      </c>
      <c r="C6" s="4" t="s">
        <v>2</v>
      </c>
      <c r="D6" s="5" t="s">
        <v>110</v>
      </c>
    </row>
    <row r="7" spans="1:4">
      <c r="A7" s="73" t="s">
        <v>3</v>
      </c>
      <c r="B7" s="74"/>
      <c r="C7" s="74"/>
      <c r="D7" s="75"/>
    </row>
    <row r="8" spans="1:4" ht="51">
      <c r="A8" s="6" t="s">
        <v>4</v>
      </c>
      <c r="B8" s="7" t="s">
        <v>5</v>
      </c>
      <c r="C8" s="8" t="s">
        <v>93</v>
      </c>
      <c r="D8" s="9"/>
    </row>
    <row r="9" spans="1:4">
      <c r="A9" s="6" t="s">
        <v>6</v>
      </c>
      <c r="B9" s="10" t="s">
        <v>7</v>
      </c>
      <c r="C9" s="8" t="s">
        <v>8</v>
      </c>
      <c r="D9" s="11"/>
    </row>
    <row r="10" spans="1:4">
      <c r="A10" s="6" t="s">
        <v>9</v>
      </c>
      <c r="B10" s="10" t="s">
        <v>10</v>
      </c>
      <c r="C10" s="8" t="s">
        <v>11</v>
      </c>
      <c r="D10" s="11"/>
    </row>
    <row r="11" spans="1:4" ht="76.5">
      <c r="A11" s="6" t="s">
        <v>12</v>
      </c>
      <c r="B11" s="12" t="s">
        <v>13</v>
      </c>
      <c r="C11" s="8" t="s">
        <v>14</v>
      </c>
      <c r="D11" s="13">
        <v>2.9</v>
      </c>
    </row>
    <row r="12" spans="1:4">
      <c r="A12" s="6" t="s">
        <v>15</v>
      </c>
      <c r="B12" s="7" t="s">
        <v>16</v>
      </c>
      <c r="C12" s="8" t="s">
        <v>8</v>
      </c>
      <c r="D12" s="11"/>
    </row>
    <row r="13" spans="1:4">
      <c r="A13" s="6" t="s">
        <v>17</v>
      </c>
      <c r="B13" s="7" t="s">
        <v>114</v>
      </c>
      <c r="C13" s="8" t="s">
        <v>18</v>
      </c>
      <c r="D13" s="11"/>
    </row>
    <row r="14" spans="1:4">
      <c r="A14" s="6" t="s">
        <v>19</v>
      </c>
      <c r="B14" s="10" t="s">
        <v>20</v>
      </c>
      <c r="C14" s="8" t="s">
        <v>8</v>
      </c>
      <c r="D14" s="14">
        <v>0.11</v>
      </c>
    </row>
    <row r="15" spans="1:4">
      <c r="A15" s="15"/>
      <c r="B15" s="38" t="s">
        <v>21</v>
      </c>
      <c r="C15" s="8"/>
      <c r="D15" s="16">
        <f>D9+D11+D13+D14</f>
        <v>3.01</v>
      </c>
    </row>
    <row r="16" spans="1:4">
      <c r="A16" s="73" t="s">
        <v>22</v>
      </c>
      <c r="B16" s="74"/>
      <c r="C16" s="74"/>
      <c r="D16" s="75"/>
    </row>
    <row r="17" spans="1:4" ht="25.5">
      <c r="A17" s="6" t="s">
        <v>23</v>
      </c>
      <c r="B17" s="8" t="s">
        <v>24</v>
      </c>
      <c r="C17" s="8" t="s">
        <v>25</v>
      </c>
      <c r="D17" s="65"/>
    </row>
    <row r="18" spans="1:4">
      <c r="A18" s="17" t="s">
        <v>26</v>
      </c>
      <c r="B18" s="8" t="s">
        <v>27</v>
      </c>
      <c r="C18" s="8" t="s">
        <v>28</v>
      </c>
      <c r="D18" s="18"/>
    </row>
    <row r="19" spans="1:4">
      <c r="A19" s="6" t="s">
        <v>29</v>
      </c>
      <c r="B19" s="8" t="s">
        <v>30</v>
      </c>
      <c r="C19" s="8" t="s">
        <v>25</v>
      </c>
      <c r="D19" s="18"/>
    </row>
    <row r="20" spans="1:4">
      <c r="A20" s="6" t="s">
        <v>31</v>
      </c>
      <c r="B20" s="19" t="s">
        <v>32</v>
      </c>
      <c r="C20" s="20" t="s">
        <v>25</v>
      </c>
      <c r="D20" s="18"/>
    </row>
    <row r="21" spans="1:4">
      <c r="A21" s="6" t="s">
        <v>33</v>
      </c>
      <c r="B21" s="21" t="s">
        <v>34</v>
      </c>
      <c r="C21" s="8" t="s">
        <v>28</v>
      </c>
      <c r="D21" s="22">
        <v>5.97</v>
      </c>
    </row>
    <row r="22" spans="1:4" ht="51">
      <c r="A22" s="6" t="s">
        <v>35</v>
      </c>
      <c r="B22" s="20" t="s">
        <v>36</v>
      </c>
      <c r="C22" s="10" t="s">
        <v>37</v>
      </c>
      <c r="D22" s="18"/>
    </row>
    <row r="23" spans="1:4" ht="25.5">
      <c r="A23" s="6" t="s">
        <v>38</v>
      </c>
      <c r="B23" s="20" t="s">
        <v>39</v>
      </c>
      <c r="C23" s="8" t="s">
        <v>40</v>
      </c>
      <c r="D23" s="18"/>
    </row>
    <row r="24" spans="1:4" ht="38.25">
      <c r="A24" s="6" t="s">
        <v>41</v>
      </c>
      <c r="B24" s="7" t="s">
        <v>42</v>
      </c>
      <c r="C24" s="10" t="s">
        <v>43</v>
      </c>
      <c r="D24" s="11"/>
    </row>
    <row r="25" spans="1:4" ht="25.5">
      <c r="A25" s="6" t="s">
        <v>44</v>
      </c>
      <c r="B25" s="7" t="s">
        <v>45</v>
      </c>
      <c r="C25" s="10" t="s">
        <v>111</v>
      </c>
      <c r="D25" s="66"/>
    </row>
    <row r="26" spans="1:4">
      <c r="A26" s="6" t="s">
        <v>46</v>
      </c>
      <c r="B26" s="8" t="s">
        <v>47</v>
      </c>
      <c r="C26" s="8" t="s">
        <v>48</v>
      </c>
      <c r="D26" s="23">
        <v>0.22</v>
      </c>
    </row>
    <row r="27" spans="1:4">
      <c r="A27" s="15"/>
      <c r="B27" s="58" t="s">
        <v>21</v>
      </c>
      <c r="C27" s="24"/>
      <c r="D27" s="25">
        <f>D21+D26</f>
        <v>6.1899999999999995</v>
      </c>
    </row>
    <row r="28" spans="1:4">
      <c r="A28" s="79" t="s">
        <v>49</v>
      </c>
      <c r="B28" s="80"/>
      <c r="C28" s="80"/>
      <c r="D28" s="81"/>
    </row>
    <row r="29" spans="1:4" ht="51">
      <c r="A29" s="6" t="s">
        <v>50</v>
      </c>
      <c r="B29" s="7" t="s">
        <v>51</v>
      </c>
      <c r="C29" s="10" t="s">
        <v>52</v>
      </c>
      <c r="D29" s="4">
        <v>1.74</v>
      </c>
    </row>
    <row r="30" spans="1:4" ht="51">
      <c r="A30" s="6" t="s">
        <v>53</v>
      </c>
      <c r="B30" s="7" t="s">
        <v>54</v>
      </c>
      <c r="C30" s="10" t="s">
        <v>94</v>
      </c>
      <c r="D30" s="4">
        <v>0.49</v>
      </c>
    </row>
    <row r="31" spans="1:4" ht="25.5">
      <c r="A31" s="17" t="s">
        <v>55</v>
      </c>
      <c r="B31" s="7" t="s">
        <v>56</v>
      </c>
      <c r="C31" s="8" t="s">
        <v>57</v>
      </c>
      <c r="D31" s="4">
        <v>0.47</v>
      </c>
    </row>
    <row r="32" spans="1:4">
      <c r="A32" s="26"/>
      <c r="B32" s="59" t="s">
        <v>21</v>
      </c>
      <c r="C32" s="27"/>
      <c r="D32" s="28">
        <f>D29+D30+D31</f>
        <v>2.7</v>
      </c>
    </row>
    <row r="33" spans="1:4" ht="29.25" customHeight="1">
      <c r="A33" s="79" t="s">
        <v>58</v>
      </c>
      <c r="B33" s="80"/>
      <c r="C33" s="80"/>
      <c r="D33" s="81"/>
    </row>
    <row r="34" spans="1:4" ht="38.25">
      <c r="A34" s="29" t="s">
        <v>59</v>
      </c>
      <c r="B34" s="30" t="s">
        <v>60</v>
      </c>
      <c r="C34" s="31" t="s">
        <v>61</v>
      </c>
      <c r="D34" s="32">
        <v>0.46</v>
      </c>
    </row>
    <row r="35" spans="1:4">
      <c r="A35" s="29" t="s">
        <v>62</v>
      </c>
      <c r="B35" s="30" t="s">
        <v>63</v>
      </c>
      <c r="C35" s="8" t="s">
        <v>8</v>
      </c>
      <c r="D35" s="32">
        <v>0.08</v>
      </c>
    </row>
    <row r="36" spans="1:4">
      <c r="A36" s="15"/>
      <c r="B36" s="33" t="s">
        <v>21</v>
      </c>
      <c r="C36" s="34"/>
      <c r="D36" s="35">
        <f>D34+D35</f>
        <v>0.54</v>
      </c>
    </row>
    <row r="37" spans="1:4" ht="30.75" customHeight="1">
      <c r="A37" s="79" t="s">
        <v>64</v>
      </c>
      <c r="B37" s="80"/>
      <c r="C37" s="80"/>
      <c r="D37" s="81"/>
    </row>
    <row r="38" spans="1:4" ht="38.25">
      <c r="A38" s="65" t="s">
        <v>65</v>
      </c>
      <c r="B38" s="31" t="s">
        <v>66</v>
      </c>
      <c r="C38" s="31" t="s">
        <v>61</v>
      </c>
      <c r="D38" s="4">
        <v>2.15</v>
      </c>
    </row>
    <row r="39" spans="1:4" ht="38.25">
      <c r="A39" s="65" t="s">
        <v>67</v>
      </c>
      <c r="B39" s="31" t="s">
        <v>68</v>
      </c>
      <c r="C39" s="36" t="s">
        <v>8</v>
      </c>
      <c r="D39" s="4">
        <v>0.5</v>
      </c>
    </row>
    <row r="40" spans="1:4" ht="38.25">
      <c r="A40" s="37" t="s">
        <v>69</v>
      </c>
      <c r="B40" s="31" t="s">
        <v>70</v>
      </c>
      <c r="C40" s="31" t="s">
        <v>71</v>
      </c>
      <c r="D40" s="4">
        <v>0.09</v>
      </c>
    </row>
    <row r="41" spans="1:4" ht="51">
      <c r="A41" s="37" t="s">
        <v>95</v>
      </c>
      <c r="B41" s="31" t="s">
        <v>96</v>
      </c>
      <c r="C41" s="31" t="s">
        <v>97</v>
      </c>
      <c r="D41" s="49">
        <v>1.1000000000000001</v>
      </c>
    </row>
    <row r="42" spans="1:4">
      <c r="A42" s="15"/>
      <c r="B42" s="38" t="s">
        <v>72</v>
      </c>
      <c r="C42" s="38"/>
      <c r="D42" s="28">
        <f>D38+D39+D40+D41</f>
        <v>3.84</v>
      </c>
    </row>
    <row r="43" spans="1:4">
      <c r="A43" s="73" t="s">
        <v>73</v>
      </c>
      <c r="B43" s="74"/>
      <c r="C43" s="74"/>
      <c r="D43" s="75"/>
    </row>
    <row r="44" spans="1:4" ht="25.5">
      <c r="A44" s="15" t="s">
        <v>74</v>
      </c>
      <c r="B44" s="7" t="s">
        <v>75</v>
      </c>
      <c r="C44" s="19" t="s">
        <v>112</v>
      </c>
      <c r="D44" s="35">
        <v>4.26</v>
      </c>
    </row>
    <row r="45" spans="1:4">
      <c r="A45" s="73" t="s">
        <v>76</v>
      </c>
      <c r="B45" s="74"/>
      <c r="C45" s="74"/>
      <c r="D45" s="75"/>
    </row>
    <row r="46" spans="1:4">
      <c r="A46" s="39" t="s">
        <v>77</v>
      </c>
      <c r="B46" s="21" t="s">
        <v>78</v>
      </c>
      <c r="C46" s="40" t="s">
        <v>115</v>
      </c>
      <c r="D46" s="35">
        <v>2.2400000000000002</v>
      </c>
    </row>
    <row r="47" spans="1:4">
      <c r="A47" s="41" t="s">
        <v>79</v>
      </c>
      <c r="B47" s="42" t="s">
        <v>80</v>
      </c>
      <c r="C47" s="40" t="s">
        <v>115</v>
      </c>
      <c r="D47" s="35">
        <v>0.09</v>
      </c>
    </row>
    <row r="48" spans="1:4">
      <c r="A48" s="43"/>
      <c r="B48" s="59" t="s">
        <v>21</v>
      </c>
      <c r="C48" s="44"/>
      <c r="D48" s="45">
        <f>D46+D47</f>
        <v>2.33</v>
      </c>
    </row>
    <row r="49" spans="1:4">
      <c r="A49" s="43"/>
      <c r="B49" s="73" t="s">
        <v>81</v>
      </c>
      <c r="C49" s="74"/>
      <c r="D49" s="75"/>
    </row>
    <row r="50" spans="1:4" ht="25.5">
      <c r="A50" s="46" t="s">
        <v>82</v>
      </c>
      <c r="B50" s="7" t="s">
        <v>83</v>
      </c>
      <c r="C50" s="20" t="s">
        <v>57</v>
      </c>
      <c r="D50" s="47">
        <v>1.2589999999999999</v>
      </c>
    </row>
    <row r="51" spans="1:4" ht="25.5">
      <c r="A51" s="46" t="s">
        <v>84</v>
      </c>
      <c r="B51" s="20" t="s">
        <v>85</v>
      </c>
      <c r="C51" s="20" t="s">
        <v>57</v>
      </c>
      <c r="D51" s="76">
        <f>ROUND(0.527*1.067,2)</f>
        <v>0.56000000000000005</v>
      </c>
    </row>
    <row r="52" spans="1:4" ht="25.5">
      <c r="A52" s="46" t="s">
        <v>86</v>
      </c>
      <c r="B52" s="20" t="s">
        <v>87</v>
      </c>
      <c r="C52" s="20" t="s">
        <v>57</v>
      </c>
      <c r="D52" s="77"/>
    </row>
    <row r="53" spans="1:4" ht="25.5">
      <c r="A53" s="46" t="s">
        <v>88</v>
      </c>
      <c r="B53" s="20" t="s">
        <v>89</v>
      </c>
      <c r="C53" s="10" t="s">
        <v>113</v>
      </c>
      <c r="D53" s="47">
        <v>1E-3</v>
      </c>
    </row>
    <row r="54" spans="1:4">
      <c r="A54" s="43"/>
      <c r="B54" s="60" t="s">
        <v>72</v>
      </c>
      <c r="C54" s="10"/>
      <c r="D54" s="28">
        <f>D50+D51+D53</f>
        <v>1.8199999999999998</v>
      </c>
    </row>
    <row r="55" spans="1:4">
      <c r="A55" s="43"/>
      <c r="B55" s="59" t="s">
        <v>90</v>
      </c>
      <c r="C55" s="5"/>
      <c r="D55" s="28">
        <f>D15+D27+D32+D36+D42+D44+D48+D54</f>
        <v>24.689999999999998</v>
      </c>
    </row>
    <row r="56" spans="1:4">
      <c r="A56" s="15"/>
      <c r="B56" s="10" t="s">
        <v>91</v>
      </c>
      <c r="C56" s="5"/>
      <c r="D56" s="61">
        <f>D55*D4</f>
        <v>71317.064999999988</v>
      </c>
    </row>
    <row r="57" spans="1:4">
      <c r="A57" s="15"/>
      <c r="B57" s="10" t="s">
        <v>92</v>
      </c>
      <c r="C57" s="8"/>
      <c r="D57" s="61">
        <f>D56*12</f>
        <v>855804.7799999998</v>
      </c>
    </row>
    <row r="58" spans="1:4">
      <c r="A58" s="57"/>
      <c r="B58" s="62"/>
      <c r="C58" s="63"/>
      <c r="D58" s="64"/>
    </row>
    <row r="59" spans="1:4">
      <c r="B59" s="53" t="s">
        <v>126</v>
      </c>
      <c r="D59" s="53" t="s">
        <v>127</v>
      </c>
    </row>
  </sheetData>
  <mergeCells count="11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Пост 22</vt:lpstr>
      <vt:lpstr>Пост 45</vt:lpstr>
      <vt:lpstr>Пост45А</vt:lpstr>
      <vt:lpstr>Пост 45Б</vt:lpstr>
      <vt:lpstr>Пост 47</vt:lpstr>
      <vt:lpstr>Пост 49</vt:lpstr>
      <vt:lpstr>Пост 51</vt:lpstr>
      <vt:lpstr>Мира 24</vt:lpstr>
      <vt:lpstr>Мира 24А</vt:lpstr>
      <vt:lpstr>Мира 26</vt:lpstr>
      <vt:lpstr>Мира 26А</vt:lpstr>
      <vt:lpstr>Мира 28</vt:lpstr>
      <vt:lpstr>Мира 30</vt:lpstr>
      <vt:lpstr>Мира 30А</vt:lpstr>
      <vt:lpstr>Мира 30Б</vt:lpstr>
      <vt:lpstr>Мира 32</vt:lpstr>
      <vt:lpstr>Мира 34</vt:lpstr>
      <vt:lpstr>Озерн 11Б</vt:lpstr>
      <vt:lpstr>Озерн 11В</vt:lpstr>
      <vt:lpstr>Лист20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2016-12-07T04:13:25Z</dcterms:modified>
</cp:coreProperties>
</file>