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8" i="1" l="1"/>
  <c r="N17" i="1"/>
  <c r="N19" i="1" s="1"/>
  <c r="N15" i="1"/>
  <c r="N14" i="1"/>
  <c r="N13" i="1"/>
  <c r="N12" i="1"/>
  <c r="N11" i="1"/>
  <c r="N10" i="1"/>
  <c r="N9" i="1"/>
  <c r="N16" i="1" s="1"/>
  <c r="N20" i="1" l="1"/>
  <c r="N21" i="1"/>
  <c r="N22" i="1" s="1"/>
  <c r="N23" i="1" s="1"/>
  <c r="N24" i="1" s="1"/>
  <c r="K2" i="1" s="1"/>
</calcChain>
</file>

<file path=xl/sharedStrings.xml><?xml version="1.0" encoding="utf-8"?>
<sst xmlns="http://schemas.openxmlformats.org/spreadsheetml/2006/main" count="48" uniqueCount="40">
  <si>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</si>
  <si>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</si>
  <si>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</si>
  <si>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</si>
  <si>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</si>
  <si>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</si>
  <si>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</si>
  <si>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</si>
  <si>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</si>
  <si>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</si>
  <si>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</si>
  <si>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</si>
  <si>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</si>
  <si>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</si>
  <si>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Ремонт узла отопления:</t>
  </si>
  <si>
    <t>3 шт.</t>
  </si>
  <si>
    <t>кран  шаровый 63</t>
  </si>
  <si>
    <t>шт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</si>
  <si>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</si>
  <si>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</si>
  <si>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</si>
  <si>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</si>
  <si>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</si>
  <si>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м</t>
  </si>
  <si>
    <t>угольник 63/90</t>
  </si>
  <si>
    <t>Итого:</t>
  </si>
  <si>
    <t>ТЕР16-04-002-06</t>
  </si>
  <si>
    <t>прокладка полиэт труб Д 63 мм</t>
  </si>
  <si>
    <t>100м</t>
  </si>
  <si>
    <t>ТЕР16-05-001-03</t>
  </si>
  <si>
    <t>установка вентилей Д до 100 мм</t>
  </si>
  <si>
    <t>НР 85%</t>
  </si>
  <si>
    <t>Итого ТЗ:</t>
  </si>
  <si>
    <t>ВСЕГО:</t>
  </si>
  <si>
    <t>3 узла</t>
  </si>
  <si>
    <t xml:space="preserve">при   100%   сборе  оплаты  населения   за   текущий   ремонт,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</si>
  <si>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43 по ул. Постышева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</si>
  <si>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r>
      <t>Второй раздел.</t>
    </r>
    <r>
      <rPr>
        <b/>
        <i/>
        <sz val="10"/>
        <rFont val="Arial"/>
        <family val="2"/>
      </rPr>
      <t xml:space="preserve"> Инженерные сети.</t>
    </r>
  </si>
  <si>
    <t>Постышева 43</t>
  </si>
  <si>
    <t>7 узлов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</si>
</sst>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6" fillId="0" borderId="12" xfId="0" applyFont="1" applyBorder="1"/>
    <xf numFmtId="0" fontId="0" fillId="0" borderId="12" xfId="0" applyBorder="1"/>
    <xf numFmtId="0" fontId="1" fillId="0" borderId="11" xfId="0" applyFont="1" applyBorder="1"/>
    <xf numFmtId="0" fontId="0" fillId="0" borderId="10" xfId="0" applyBorder="1"/>
    <xf numFmtId="16" fontId="1" fillId="0" borderId="9" xfId="0" applyNumberFormat="1" applyFont="1" applyBorder="1"/>
    <xf numFmtId="0" fontId="1" fillId="0" borderId="12" xfId="0" applyFont="1" applyBorder="1"/>
    <xf numFmtId="0" fontId="1" fillId="0" borderId="9" xfId="0" applyFont="1" applyBorder="1"/>
    <xf numFmtId="2" fontId="0" fillId="0" borderId="9" xfId="0" applyNumberForma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1" fillId="0" borderId="6" xfId="0" applyFont="1" applyBorder="1"/>
    <xf numFmtId="0" fontId="1" fillId="0" borderId="5" xfId="0" applyFont="1" applyBorder="1"/>
    <xf numFmtId="0" fontId="7" fillId="0" borderId="6" xfId="0" applyFont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9" xfId="0" applyFont="1" applyFill="1" applyBorder="1"/>
    <xf numFmtId="0" fontId="0" fillId="0" borderId="9" xfId="0" applyFill="1" applyBorder="1"/>
    <xf numFmtId="16" fontId="0" fillId="0" borderId="9" xfId="0" applyNumberFormat="1" applyBorder="1"/>
    <xf numFmtId="0" fontId="3" fillId="0" borderId="12" xfId="0" applyFont="1" applyBorder="1"/>
    <xf numFmtId="0" fontId="7" fillId="0" borderId="12" xfId="0" applyFont="1" applyBorder="1"/>
    <xf numFmtId="0" fontId="1" fillId="0" borderId="10" xfId="0" applyFont="1" applyBorder="1"/>
    <xf numFmtId="14" fontId="1" fillId="0" borderId="8" xfId="0" applyNumberFormat="1" applyFont="1" applyFill="1" applyBorder="1"/>
    <xf numFmtId="0" fontId="1" fillId="0" borderId="0" xfId="0" applyFont="1" applyBorder="1" applyAlignment="1">
      <alignment horizontal="right"/>
    </xf>
    <xf numFmtId="0" fontId="4" fillId="0" borderId="12" xfId="0" applyFont="1" applyFill="1" applyBorder="1"/>
    <xf numFmtId="0" fontId="1" fillId="0" borderId="8" xfId="0" applyFont="1" applyFill="1" applyBorder="1"/>
    <xf numFmtId="14" fontId="1" fillId="0" borderId="13" xfId="0" applyNumberFormat="1" applyFont="1" applyFill="1" applyBorder="1"/>
    <xf numFmtId="0" fontId="0" fillId="0" borderId="0" xfId="0" applyBorder="1"/>
    <xf numFmtId="9" fontId="0" fillId="0" borderId="2" xfId="0" applyNumberFormat="1" applyBorder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tabSelected="1" workbookViewId="0">
      <selection sqref="A1:N25"/>
    </sheetView>
  </sheetViews>
  <sheetFormatPr defaultRowHeight="15" x14ac:dyDescent="0.25"/>
  <cols>
    <col min="9" max="9" width="30.5703125" customWidth="1"/>
    <col min="14" max="14" width="14.5703125" customWidth="1"/>
  </cols>
  <sheetData>
    <row r="2" spans="1:14" x14ac:dyDescent="0.25">
      <c r="D2" s="1" t="s">
        <v>36</v>
      </c>
      <c r="F2" s="2"/>
      <c r="J2" s="1" t="s">
        <v>0</v>
      </c>
      <c r="K2" s="3">
        <f>N24</f>
        <v>153290.65488000005</v>
      </c>
      <c r="L2" s="1" t="s">
        <v>1</v>
      </c>
    </row>
    <row r="3" spans="1:14" x14ac:dyDescent="0.25">
      <c r="D3" s="1" t="s">
        <v>35</v>
      </c>
      <c r="F3" s="2"/>
      <c r="K3" s="39">
        <v>183886</v>
      </c>
      <c r="L3" s="1" t="s">
        <v>1</v>
      </c>
    </row>
    <row r="5" spans="1:14" x14ac:dyDescent="0.25">
      <c r="A5" s="4" t="s">
        <v>2</v>
      </c>
      <c r="B5" s="5"/>
      <c r="C5" s="5" t="s">
        <v>3</v>
      </c>
      <c r="D5" s="6"/>
      <c r="E5" s="7" t="s">
        <v>4</v>
      </c>
      <c r="F5" s="5"/>
      <c r="G5" s="5"/>
      <c r="H5" s="5"/>
      <c r="I5" s="5"/>
      <c r="J5" s="4" t="s">
        <v>5</v>
      </c>
      <c r="K5" s="4" t="s">
        <v>6</v>
      </c>
      <c r="L5" s="7" t="s">
        <v>7</v>
      </c>
      <c r="M5" s="6"/>
      <c r="N5" s="4" t="s">
        <v>8</v>
      </c>
    </row>
    <row r="6" spans="1:14" x14ac:dyDescent="0.25">
      <c r="A6" s="8" t="s">
        <v>9</v>
      </c>
      <c r="B6" s="9"/>
      <c r="C6" s="9"/>
      <c r="D6" s="10"/>
      <c r="E6" s="11" t="s">
        <v>10</v>
      </c>
      <c r="F6" s="9"/>
      <c r="G6" s="9"/>
      <c r="H6" s="9"/>
      <c r="I6" s="9"/>
      <c r="J6" s="8" t="s">
        <v>11</v>
      </c>
      <c r="K6" s="8"/>
      <c r="L6" s="11" t="s">
        <v>12</v>
      </c>
      <c r="M6" s="10"/>
      <c r="N6" s="8" t="s">
        <v>13</v>
      </c>
    </row>
    <row r="7" spans="1:14" x14ac:dyDescent="0.25">
      <c r="A7" s="12"/>
      <c r="B7" s="40" t="s">
        <v>37</v>
      </c>
      <c r="C7" s="15"/>
      <c r="D7" s="15"/>
      <c r="E7" s="17"/>
      <c r="F7" s="15"/>
      <c r="G7" s="15"/>
      <c r="H7" s="15"/>
      <c r="I7" s="15"/>
      <c r="J7" s="12"/>
      <c r="K7" s="12"/>
      <c r="L7" s="17"/>
      <c r="M7" s="13"/>
      <c r="N7" s="12"/>
    </row>
    <row r="8" spans="1:14" x14ac:dyDescent="0.25">
      <c r="A8" s="7">
        <v>1</v>
      </c>
      <c r="B8" s="41" t="s">
        <v>38</v>
      </c>
      <c r="C8" s="9"/>
      <c r="D8" s="12"/>
      <c r="E8" s="14" t="s">
        <v>14</v>
      </c>
      <c r="F8" s="15"/>
      <c r="G8" s="15"/>
      <c r="H8" s="19" t="s">
        <v>15</v>
      </c>
      <c r="I8" s="15"/>
      <c r="J8" s="12"/>
      <c r="K8" s="12"/>
      <c r="L8" s="15"/>
      <c r="M8" s="16"/>
      <c r="N8" s="12"/>
    </row>
    <row r="9" spans="1:14" x14ac:dyDescent="0.25">
      <c r="A9" s="7"/>
      <c r="B9" s="38" t="s">
        <v>39</v>
      </c>
      <c r="C9" s="9"/>
      <c r="D9" s="18"/>
      <c r="E9" s="19" t="s">
        <v>16</v>
      </c>
      <c r="F9" s="15"/>
      <c r="G9" s="15"/>
      <c r="H9" s="15"/>
      <c r="I9" s="15"/>
      <c r="J9" s="20" t="s">
        <v>17</v>
      </c>
      <c r="K9" s="12">
        <v>6</v>
      </c>
      <c r="L9" s="15"/>
      <c r="M9" s="16">
        <v>1486</v>
      </c>
      <c r="N9" s="12">
        <f t="shared" ref="N9:N15" si="0">M9*K9</f>
        <v>8916</v>
      </c>
    </row>
    <row r="10" spans="1:14" x14ac:dyDescent="0.25">
      <c r="A10" s="7"/>
      <c r="B10" s="38"/>
      <c r="C10" s="9"/>
      <c r="D10" s="12"/>
      <c r="E10" s="22" t="s">
        <v>18</v>
      </c>
      <c r="F10" s="23"/>
      <c r="G10" s="23"/>
      <c r="H10" s="23"/>
      <c r="I10" s="23"/>
      <c r="J10" s="24" t="s">
        <v>17</v>
      </c>
      <c r="K10" s="25">
        <v>6</v>
      </c>
      <c r="L10" s="23"/>
      <c r="M10" s="23">
        <v>646</v>
      </c>
      <c r="N10" s="12">
        <f t="shared" si="0"/>
        <v>3876</v>
      </c>
    </row>
    <row r="11" spans="1:14" x14ac:dyDescent="0.25">
      <c r="A11" s="7"/>
      <c r="B11" s="38"/>
      <c r="C11" s="9"/>
      <c r="D11" s="12"/>
      <c r="E11" s="22" t="s">
        <v>19</v>
      </c>
      <c r="F11" s="23"/>
      <c r="G11" s="23"/>
      <c r="H11" s="23"/>
      <c r="I11" s="23"/>
      <c r="J11" s="24" t="s">
        <v>17</v>
      </c>
      <c r="K11" s="26">
        <v>2</v>
      </c>
      <c r="L11" s="9"/>
      <c r="M11" s="23">
        <v>57</v>
      </c>
      <c r="N11" s="12">
        <f t="shared" si="0"/>
        <v>114</v>
      </c>
    </row>
    <row r="12" spans="1:14" x14ac:dyDescent="0.25">
      <c r="A12" s="7"/>
      <c r="B12" s="38"/>
      <c r="C12" s="9"/>
      <c r="D12" s="12"/>
      <c r="E12" s="27" t="s">
        <v>20</v>
      </c>
      <c r="F12" s="9"/>
      <c r="G12" s="9"/>
      <c r="H12" s="9"/>
      <c r="I12" s="9"/>
      <c r="J12" s="28" t="s">
        <v>17</v>
      </c>
      <c r="K12" s="8">
        <v>6</v>
      </c>
      <c r="L12" s="9"/>
      <c r="M12" s="23">
        <v>54</v>
      </c>
      <c r="N12" s="12">
        <f t="shared" si="0"/>
        <v>324</v>
      </c>
    </row>
    <row r="13" spans="1:14" x14ac:dyDescent="0.25">
      <c r="A13" s="7"/>
      <c r="B13" s="38"/>
      <c r="C13" s="9"/>
      <c r="D13" s="12"/>
      <c r="E13" s="27" t="s">
        <v>21</v>
      </c>
      <c r="F13" s="9"/>
      <c r="G13" s="9"/>
      <c r="H13" s="9"/>
      <c r="I13" s="9"/>
      <c r="J13" s="28" t="s">
        <v>17</v>
      </c>
      <c r="K13" s="8">
        <v>2</v>
      </c>
      <c r="L13" s="23"/>
      <c r="M13" s="25">
        <v>143</v>
      </c>
      <c r="N13" s="12">
        <f t="shared" si="0"/>
        <v>286</v>
      </c>
    </row>
    <row r="14" spans="1:14" x14ac:dyDescent="0.25">
      <c r="A14" s="7"/>
      <c r="B14" s="38"/>
      <c r="C14" s="9"/>
      <c r="D14" s="12"/>
      <c r="E14" s="29" t="s">
        <v>22</v>
      </c>
      <c r="F14" s="9"/>
      <c r="G14" s="9"/>
      <c r="H14" s="9"/>
      <c r="I14" s="9"/>
      <c r="J14" s="28" t="s">
        <v>23</v>
      </c>
      <c r="K14" s="8">
        <v>28</v>
      </c>
      <c r="L14" s="23"/>
      <c r="M14" s="25">
        <v>440</v>
      </c>
      <c r="N14" s="12">
        <f t="shared" si="0"/>
        <v>12320</v>
      </c>
    </row>
    <row r="15" spans="1:14" x14ac:dyDescent="0.25">
      <c r="A15" s="7"/>
      <c r="B15" s="38"/>
      <c r="C15" s="9"/>
      <c r="D15" s="12"/>
      <c r="E15" s="30" t="s">
        <v>24</v>
      </c>
      <c r="F15" s="31"/>
      <c r="G15" s="31"/>
      <c r="H15" s="31"/>
      <c r="I15" s="31"/>
      <c r="J15" s="32" t="s">
        <v>17</v>
      </c>
      <c r="K15" s="33">
        <v>6</v>
      </c>
      <c r="L15" s="15"/>
      <c r="M15" s="16">
        <v>115</v>
      </c>
      <c r="N15" s="12">
        <f t="shared" si="0"/>
        <v>690</v>
      </c>
    </row>
    <row r="16" spans="1:14" x14ac:dyDescent="0.25">
      <c r="A16" s="7"/>
      <c r="B16" s="38"/>
      <c r="C16" s="9"/>
      <c r="D16" s="34"/>
      <c r="E16" s="35"/>
      <c r="F16" s="15"/>
      <c r="G16" s="15"/>
      <c r="H16" s="15"/>
      <c r="I16" s="15"/>
      <c r="J16" s="12"/>
      <c r="K16" s="12"/>
      <c r="L16" s="15"/>
      <c r="M16" s="16" t="s">
        <v>25</v>
      </c>
      <c r="N16" s="8">
        <f>SUM(N9:N15)</f>
        <v>26526</v>
      </c>
    </row>
    <row r="17" spans="1:14" x14ac:dyDescent="0.25">
      <c r="A17" s="7"/>
      <c r="B17" s="38"/>
      <c r="C17" s="9"/>
      <c r="D17" s="20" t="s">
        <v>26</v>
      </c>
      <c r="E17" s="36" t="s">
        <v>27</v>
      </c>
      <c r="F17" s="15"/>
      <c r="G17" s="15"/>
      <c r="H17" s="15"/>
      <c r="I17" s="15"/>
      <c r="J17" s="12" t="s">
        <v>28</v>
      </c>
      <c r="K17" s="12">
        <v>0.28000000000000003</v>
      </c>
      <c r="L17" s="17"/>
      <c r="M17" s="19">
        <v>28072.7</v>
      </c>
      <c r="N17" s="21">
        <f>M17*K17</f>
        <v>7860.3560000000007</v>
      </c>
    </row>
    <row r="18" spans="1:14" x14ac:dyDescent="0.25">
      <c r="A18" s="7"/>
      <c r="B18" s="38"/>
      <c r="C18" s="9"/>
      <c r="D18" s="20" t="s">
        <v>29</v>
      </c>
      <c r="E18" s="29" t="s">
        <v>30</v>
      </c>
      <c r="F18" s="9"/>
      <c r="G18" s="9"/>
      <c r="H18" s="9"/>
      <c r="I18" s="9"/>
      <c r="J18" s="28" t="s">
        <v>17</v>
      </c>
      <c r="K18" s="8">
        <v>6</v>
      </c>
      <c r="L18" s="9"/>
      <c r="M18" s="27">
        <v>485.05</v>
      </c>
      <c r="N18" s="21">
        <f>M18*K18</f>
        <v>2910.3</v>
      </c>
    </row>
    <row r="19" spans="1:14" x14ac:dyDescent="0.25">
      <c r="A19" s="7"/>
      <c r="B19" s="38"/>
      <c r="C19" s="9"/>
      <c r="D19" s="12"/>
      <c r="E19" s="27"/>
      <c r="F19" s="9"/>
      <c r="G19" s="9"/>
      <c r="H19" s="9"/>
      <c r="I19" s="9"/>
      <c r="J19" s="8"/>
      <c r="K19" s="8"/>
      <c r="L19" s="9"/>
      <c r="M19" s="22" t="s">
        <v>25</v>
      </c>
      <c r="N19" s="21">
        <f>SUM(N17:N18)</f>
        <v>10770.656000000001</v>
      </c>
    </row>
    <row r="20" spans="1:14" x14ac:dyDescent="0.25">
      <c r="A20" s="7"/>
      <c r="B20" s="38"/>
      <c r="C20" s="9"/>
      <c r="D20" s="12"/>
      <c r="E20" s="22"/>
      <c r="F20" s="23"/>
      <c r="G20" s="23"/>
      <c r="H20" s="23"/>
      <c r="I20" s="23"/>
      <c r="J20" s="26"/>
      <c r="K20" s="26"/>
      <c r="L20" s="23"/>
      <c r="M20" s="16" t="s">
        <v>31</v>
      </c>
      <c r="N20" s="21">
        <f>0.85*N19</f>
        <v>9155.0576000000001</v>
      </c>
    </row>
    <row r="21" spans="1:14" x14ac:dyDescent="0.25">
      <c r="A21" s="7"/>
      <c r="B21" s="38"/>
      <c r="C21" s="9"/>
      <c r="D21" s="12"/>
      <c r="E21" s="22"/>
      <c r="F21" s="23"/>
      <c r="G21" s="23"/>
      <c r="H21" s="23"/>
      <c r="I21" s="23"/>
      <c r="J21" s="26"/>
      <c r="K21" s="26"/>
      <c r="L21" s="23"/>
      <c r="M21" s="16" t="s">
        <v>32</v>
      </c>
      <c r="N21" s="21">
        <f>N19+N20</f>
        <v>19925.713600000003</v>
      </c>
    </row>
    <row r="22" spans="1:14" x14ac:dyDescent="0.25">
      <c r="A22" s="7"/>
      <c r="B22" s="38"/>
      <c r="C22" s="9"/>
      <c r="D22" s="12"/>
      <c r="E22" s="22"/>
      <c r="F22" s="23"/>
      <c r="G22" s="23"/>
      <c r="H22" s="23"/>
      <c r="I22" s="23"/>
      <c r="J22" s="24"/>
      <c r="K22" s="26"/>
      <c r="L22" s="23"/>
      <c r="M22" s="15" t="s">
        <v>33</v>
      </c>
      <c r="N22" s="21">
        <f>N21+N16</f>
        <v>46451.713600000003</v>
      </c>
    </row>
    <row r="23" spans="1:14" x14ac:dyDescent="0.25">
      <c r="A23" s="7"/>
      <c r="B23" s="42"/>
      <c r="C23" s="43"/>
      <c r="D23" s="4"/>
      <c r="E23" s="5"/>
      <c r="F23" s="5"/>
      <c r="G23" s="5"/>
      <c r="H23" s="5"/>
      <c r="I23" s="5"/>
      <c r="J23" s="4"/>
      <c r="K23" s="4"/>
      <c r="L23" s="5"/>
      <c r="M23" s="44">
        <v>0.1</v>
      </c>
      <c r="N23" s="45">
        <f>N22*1.1</f>
        <v>51096.88496000001</v>
      </c>
    </row>
    <row r="24" spans="1:14" x14ac:dyDescent="0.25">
      <c r="A24" s="12"/>
      <c r="B24" s="15"/>
      <c r="C24" s="15"/>
      <c r="D24" s="12"/>
      <c r="E24" s="15"/>
      <c r="F24" s="15"/>
      <c r="G24" s="15"/>
      <c r="H24" s="15"/>
      <c r="I24" s="15"/>
      <c r="J24" s="12"/>
      <c r="K24" s="15"/>
      <c r="L24" s="37" t="s">
        <v>34</v>
      </c>
      <c r="M24" s="13"/>
      <c r="N24" s="21">
        <f>N23*3</f>
        <v>153290.65488000005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2016-03-21T10:07:42Z</dcterms:modified>
</cp:coreProperties>
</file>