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51" i="1" l="1"/>
  <c r="N50" i="1"/>
  <c r="N49" i="1"/>
  <c r="N52" i="1" s="1"/>
  <c r="N47" i="1"/>
  <c r="N46" i="1"/>
  <c r="N45" i="1"/>
  <c r="N48" i="1" s="1"/>
  <c r="N38" i="1"/>
  <c r="N37" i="1"/>
  <c r="N39" i="1" s="1"/>
  <c r="N35" i="1"/>
  <c r="N34" i="1"/>
  <c r="N33" i="1"/>
  <c r="N32" i="1"/>
  <c r="N31" i="1"/>
  <c r="N30" i="1"/>
  <c r="N36" i="1" s="1"/>
  <c r="N29" i="1"/>
  <c r="N24" i="1"/>
  <c r="N23" i="1"/>
  <c r="N25" i="1" s="1"/>
  <c r="N26" i="1" s="1"/>
  <c r="N40" i="1" l="1"/>
  <c r="N41" i="1" s="1"/>
  <c r="N42" i="1" s="1"/>
  <c r="N43" i="1" s="1"/>
  <c r="K16" i="1" s="1"/>
  <c r="N54" i="1"/>
  <c r="N55" i="1" s="1"/>
  <c r="N56" i="1" s="1"/>
  <c r="N53" i="1"/>
</calcChain>
</file>

<file path=xl/sharedStrings.xml><?xml version="1.0" encoding="utf-8"?>
<sst xmlns="http://schemas.openxmlformats.org/spreadsheetml/2006/main" count="78" uniqueCount="55">
  <si>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</si>
  <si>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</si>
  <si>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</si>
  <si>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</si>
  <si>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</si>
  <si>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</si>
  <si>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</si>
  <si>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</si>
  <si>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</si>
  <si>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</si>
  <si>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</si>
  <si>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</si>
  <si>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</si>
  <si>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</si>
  <si>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</si>
  <si>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</si>
  <si>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</si>
  <si>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</si>
  <si>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</si>
  <si>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</si>
  <si>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</si>
  <si>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</si>
  <si>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</si>
  <si>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</si>
  <si>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</si>
  <si>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</si>
  <si>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</si>
  <si>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</si>
  <si>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</si>
  <si>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</si>
  <si>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</si>
  <si>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</si>
  <si>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</si>
  <si>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</si>
  <si>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</si>
  <si>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</si>
  <si>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</si>
  <si>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</si>
  <si>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t>Ремонт кровли:</t>
  </si>
  <si>
    <t>м2</t>
  </si>
  <si>
    <t>ремонт кровли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</si>
  <si>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</si>
  <si>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</si>
  <si>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</si>
  <si>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</si>
  <si>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</si>
  <si>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</si>
  <si>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ТЕРр67-07-01</t>
  </si>
  <si>
    <t>смена пакетных выключателей</t>
  </si>
  <si>
    <t>100шт</t>
  </si>
  <si>
    <t>ТЕРм08-02-396-05</t>
  </si>
  <si>
    <t>короб метал длиной 2 м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</si>
  <si>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жилого дома  № 1А  по ул. Пугачева на 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</si>
  <si>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Пугачева 1А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</si>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</sst>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0" fontId="3" fillId="0" borderId="6" xfId="0" applyFont="1" applyBorder="1"/>
    <xf numFmtId="9" fontId="0" fillId="0" borderId="7" xfId="0" applyNumberFormat="1" applyBorder="1"/>
    <xf numFmtId="0" fontId="8" fillId="0" borderId="10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0" fontId="9" fillId="0" borderId="8" xfId="0" applyFont="1" applyFill="1" applyBorder="1"/>
    <xf numFmtId="14" fontId="9" fillId="0" borderId="8" xfId="0" applyNumberFormat="1" applyFont="1" applyFill="1" applyBorder="1"/>
    <xf numFmtId="2" fontId="10" fillId="0" borderId="8" xfId="0" applyNumberFormat="1" applyFont="1" applyFill="1" applyBorder="1" applyAlignment="1">
      <alignment horizontal="left"/>
    </xf>
    <xf numFmtId="9" fontId="1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N56"/>
  <sheetViews>
    <sheetView tabSelected="1" topLeftCell="A42" workbookViewId="0">
      <selection activeCell="A15" sqref="A15:N57"/>
    </sheetView>
  </sheetViews>
  <sheetFormatPr defaultRowHeight="15" x14ac:dyDescent="0.25"/>
  <cols>
    <col min="9" max="9" width="30.5703125" customWidth="1"/>
    <col min="14" max="14" width="14.5703125" customWidth="1"/>
  </cols>
  <sheetData>
    <row r="16" spans="4:12" x14ac:dyDescent="0.25">
      <c r="D16" s="1" t="s">
        <v>52</v>
      </c>
      <c r="F16" s="2"/>
      <c r="J16" s="1" t="s">
        <v>0</v>
      </c>
      <c r="K16" s="3">
        <f>N26+N43+N56</f>
        <v>294719.77823750005</v>
      </c>
      <c r="L16" s="1" t="s">
        <v>1</v>
      </c>
    </row>
    <row r="17" spans="1:14" x14ac:dyDescent="0.25">
      <c r="D17" s="1" t="s">
        <v>2</v>
      </c>
      <c r="F17" s="2"/>
      <c r="K17" s="2">
        <v>311400</v>
      </c>
      <c r="L17" s="1" t="s">
        <v>1</v>
      </c>
    </row>
    <row r="19" spans="1:14" x14ac:dyDescent="0.25">
      <c r="A19" s="4" t="s">
        <v>3</v>
      </c>
      <c r="B19" s="5"/>
      <c r="C19" s="5" t="s">
        <v>4</v>
      </c>
      <c r="D19" s="6"/>
      <c r="E19" s="7" t="s">
        <v>5</v>
      </c>
      <c r="F19" s="5"/>
      <c r="G19" s="5"/>
      <c r="H19" s="5"/>
      <c r="I19" s="5"/>
      <c r="J19" s="4" t="s">
        <v>6</v>
      </c>
      <c r="K19" s="4" t="s">
        <v>7</v>
      </c>
      <c r="L19" s="7" t="s">
        <v>8</v>
      </c>
      <c r="M19" s="6"/>
      <c r="N19" s="4" t="s">
        <v>9</v>
      </c>
    </row>
    <row r="20" spans="1:14" x14ac:dyDescent="0.25">
      <c r="A20" s="8" t="s">
        <v>10</v>
      </c>
      <c r="B20" s="9"/>
      <c r="C20" s="9"/>
      <c r="D20" s="10"/>
      <c r="E20" s="11" t="s">
        <v>11</v>
      </c>
      <c r="F20" s="9"/>
      <c r="G20" s="9"/>
      <c r="H20" s="9"/>
      <c r="I20" s="9"/>
      <c r="J20" s="8" t="s">
        <v>12</v>
      </c>
      <c r="K20" s="8"/>
      <c r="L20" s="11" t="s">
        <v>13</v>
      </c>
      <c r="M20" s="10"/>
      <c r="N20" s="8" t="s">
        <v>14</v>
      </c>
    </row>
    <row r="21" spans="1:14" x14ac:dyDescent="0.25">
      <c r="A21" s="8"/>
      <c r="B21" s="13" t="s">
        <v>35</v>
      </c>
      <c r="C21" s="16"/>
      <c r="D21" s="12"/>
      <c r="E21" s="9"/>
      <c r="F21" s="9"/>
      <c r="G21" s="9"/>
      <c r="H21" s="9"/>
      <c r="I21" s="9"/>
      <c r="J21" s="12"/>
      <c r="K21" s="8"/>
      <c r="L21" s="11"/>
      <c r="M21" s="10"/>
      <c r="N21" s="8"/>
    </row>
    <row r="22" spans="1:14" x14ac:dyDescent="0.25">
      <c r="A22" s="8">
        <v>1</v>
      </c>
      <c r="B22" s="44" t="s">
        <v>53</v>
      </c>
      <c r="C22" s="16"/>
      <c r="D22" s="35"/>
      <c r="E22" s="42" t="s">
        <v>38</v>
      </c>
      <c r="F22" s="9"/>
      <c r="G22" s="9">
        <v>400</v>
      </c>
      <c r="H22" s="28" t="s">
        <v>39</v>
      </c>
      <c r="I22" s="9"/>
      <c r="J22" s="12"/>
      <c r="K22" s="8"/>
      <c r="L22" s="11"/>
      <c r="M22" s="10"/>
      <c r="N22" s="37"/>
    </row>
    <row r="23" spans="1:14" x14ac:dyDescent="0.25">
      <c r="A23" s="8"/>
      <c r="B23" s="16"/>
      <c r="C23" s="16"/>
      <c r="D23" s="21" t="s">
        <v>36</v>
      </c>
      <c r="E23" s="28" t="s">
        <v>40</v>
      </c>
      <c r="F23" s="9"/>
      <c r="G23" s="9"/>
      <c r="H23" s="9"/>
      <c r="I23" s="9"/>
      <c r="J23" s="21" t="s">
        <v>39</v>
      </c>
      <c r="K23" s="8">
        <v>400</v>
      </c>
      <c r="L23" s="11"/>
      <c r="M23" s="10">
        <v>302.83</v>
      </c>
      <c r="N23" s="37">
        <f>M23*K23</f>
        <v>121132</v>
      </c>
    </row>
    <row r="24" spans="1:14" x14ac:dyDescent="0.25">
      <c r="A24" s="8"/>
      <c r="B24" s="16"/>
      <c r="C24" s="16"/>
      <c r="D24" s="12"/>
      <c r="E24" s="45" t="s">
        <v>37</v>
      </c>
      <c r="F24" s="46"/>
      <c r="G24" s="46"/>
      <c r="H24" s="46"/>
      <c r="I24" s="46"/>
      <c r="J24" s="47" t="s">
        <v>39</v>
      </c>
      <c r="K24" s="48">
        <v>400</v>
      </c>
      <c r="L24" s="49"/>
      <c r="M24" s="50">
        <v>122.87</v>
      </c>
      <c r="N24" s="51">
        <f>M24*K24</f>
        <v>49148</v>
      </c>
    </row>
    <row r="25" spans="1:14" x14ac:dyDescent="0.25">
      <c r="A25" s="8"/>
      <c r="B25" s="16"/>
      <c r="C25" s="16"/>
      <c r="D25" s="12"/>
      <c r="E25" s="9"/>
      <c r="F25" s="9"/>
      <c r="G25" s="9"/>
      <c r="H25" s="9"/>
      <c r="I25" s="9"/>
      <c r="J25" s="12"/>
      <c r="K25" s="8"/>
      <c r="L25" s="11"/>
      <c r="M25" s="10" t="s">
        <v>26</v>
      </c>
      <c r="N25" s="37">
        <f>SUM(N23:N24)</f>
        <v>170280</v>
      </c>
    </row>
    <row r="26" spans="1:14" x14ac:dyDescent="0.25">
      <c r="A26" s="8"/>
      <c r="B26" s="16"/>
      <c r="C26" s="16"/>
      <c r="D26" s="12"/>
      <c r="E26" s="9"/>
      <c r="F26" s="9"/>
      <c r="G26" s="9"/>
      <c r="H26" s="9"/>
      <c r="I26" s="9"/>
      <c r="J26" s="12"/>
      <c r="K26" s="8"/>
      <c r="L26" s="11"/>
      <c r="M26" s="43">
        <v>0.1</v>
      </c>
      <c r="N26" s="52">
        <f>N25*1.1</f>
        <v>187308.00000000003</v>
      </c>
    </row>
    <row r="27" spans="1:14" x14ac:dyDescent="0.25">
      <c r="A27" s="12"/>
      <c r="B27" s="13" t="s">
        <v>15</v>
      </c>
      <c r="C27" s="9"/>
      <c r="D27" s="10"/>
      <c r="E27" s="9"/>
      <c r="F27" s="9"/>
      <c r="G27" s="9"/>
      <c r="H27" s="9"/>
      <c r="I27" s="9"/>
      <c r="J27" s="8"/>
      <c r="K27" s="8"/>
      <c r="L27" s="11"/>
      <c r="M27" s="10"/>
      <c r="N27" s="8"/>
    </row>
    <row r="28" spans="1:14" x14ac:dyDescent="0.25">
      <c r="A28" s="7">
        <v>1</v>
      </c>
      <c r="B28" s="44" t="s">
        <v>53</v>
      </c>
      <c r="C28" s="14"/>
      <c r="D28" s="12"/>
      <c r="E28" s="15" t="s">
        <v>16</v>
      </c>
      <c r="F28" s="16"/>
      <c r="G28" s="16"/>
      <c r="H28" s="16" t="s">
        <v>54</v>
      </c>
      <c r="I28" s="16"/>
      <c r="J28" s="12"/>
      <c r="K28" s="12"/>
      <c r="L28" s="16"/>
      <c r="M28" s="17"/>
      <c r="N28" s="12"/>
    </row>
    <row r="29" spans="1:14" x14ac:dyDescent="0.25">
      <c r="A29" s="7"/>
      <c r="B29" s="53"/>
      <c r="C29" s="16"/>
      <c r="D29" s="19"/>
      <c r="E29" s="20" t="s">
        <v>17</v>
      </c>
      <c r="F29" s="16"/>
      <c r="G29" s="16"/>
      <c r="H29" s="16"/>
      <c r="I29" s="16"/>
      <c r="J29" s="21" t="s">
        <v>18</v>
      </c>
      <c r="K29" s="12">
        <v>6</v>
      </c>
      <c r="L29" s="16"/>
      <c r="M29" s="17">
        <v>1486</v>
      </c>
      <c r="N29" s="22">
        <f t="shared" ref="N29:N35" si="0">M29*K29</f>
        <v>8916</v>
      </c>
    </row>
    <row r="30" spans="1:14" x14ac:dyDescent="0.25">
      <c r="A30" s="7"/>
      <c r="B30" s="54"/>
      <c r="C30" s="16"/>
      <c r="D30" s="12"/>
      <c r="E30" s="23" t="s">
        <v>19</v>
      </c>
      <c r="F30" s="24"/>
      <c r="G30" s="24"/>
      <c r="H30" s="24"/>
      <c r="I30" s="24"/>
      <c r="J30" s="25" t="s">
        <v>18</v>
      </c>
      <c r="K30" s="26">
        <v>6</v>
      </c>
      <c r="L30" s="24"/>
      <c r="M30" s="24">
        <v>646</v>
      </c>
      <c r="N30" s="22">
        <f t="shared" si="0"/>
        <v>3876</v>
      </c>
    </row>
    <row r="31" spans="1:14" x14ac:dyDescent="0.25">
      <c r="A31" s="7"/>
      <c r="B31" s="55"/>
      <c r="C31" s="16"/>
      <c r="D31" s="12"/>
      <c r="E31" s="23" t="s">
        <v>20</v>
      </c>
      <c r="F31" s="24"/>
      <c r="G31" s="24"/>
      <c r="H31" s="24"/>
      <c r="I31" s="24"/>
      <c r="J31" s="25" t="s">
        <v>18</v>
      </c>
      <c r="K31" s="27">
        <v>2</v>
      </c>
      <c r="L31" s="9"/>
      <c r="M31" s="24">
        <v>57</v>
      </c>
      <c r="N31" s="22">
        <f t="shared" si="0"/>
        <v>114</v>
      </c>
    </row>
    <row r="32" spans="1:14" x14ac:dyDescent="0.25">
      <c r="A32" s="7"/>
      <c r="B32" s="54"/>
      <c r="C32" s="16"/>
      <c r="D32" s="12"/>
      <c r="E32" s="28" t="s">
        <v>21</v>
      </c>
      <c r="F32" s="9"/>
      <c r="G32" s="9"/>
      <c r="H32" s="9"/>
      <c r="I32" s="9"/>
      <c r="J32" s="29" t="s">
        <v>18</v>
      </c>
      <c r="K32" s="8">
        <v>6</v>
      </c>
      <c r="L32" s="9"/>
      <c r="M32" s="24">
        <v>54</v>
      </c>
      <c r="N32" s="22">
        <f t="shared" si="0"/>
        <v>324</v>
      </c>
    </row>
    <row r="33" spans="1:14" x14ac:dyDescent="0.25">
      <c r="A33" s="7"/>
      <c r="B33" s="54"/>
      <c r="C33" s="16"/>
      <c r="D33" s="12"/>
      <c r="E33" s="28" t="s">
        <v>22</v>
      </c>
      <c r="F33" s="9"/>
      <c r="G33" s="9"/>
      <c r="H33" s="9"/>
      <c r="I33" s="9"/>
      <c r="J33" s="29" t="s">
        <v>18</v>
      </c>
      <c r="K33" s="8">
        <v>2</v>
      </c>
      <c r="L33" s="24"/>
      <c r="M33" s="26">
        <v>143</v>
      </c>
      <c r="N33" s="22">
        <f t="shared" si="0"/>
        <v>286</v>
      </c>
    </row>
    <row r="34" spans="1:14" x14ac:dyDescent="0.25">
      <c r="A34" s="7"/>
      <c r="B34" s="54"/>
      <c r="C34" s="16"/>
      <c r="D34" s="12"/>
      <c r="E34" s="30" t="s">
        <v>23</v>
      </c>
      <c r="F34" s="9"/>
      <c r="G34" s="9"/>
      <c r="H34" s="9"/>
      <c r="I34" s="9"/>
      <c r="J34" s="29" t="s">
        <v>24</v>
      </c>
      <c r="K34" s="8">
        <v>28</v>
      </c>
      <c r="L34" s="24"/>
      <c r="M34" s="26">
        <v>440</v>
      </c>
      <c r="N34" s="22">
        <f t="shared" si="0"/>
        <v>12320</v>
      </c>
    </row>
    <row r="35" spans="1:14" x14ac:dyDescent="0.25">
      <c r="A35" s="7"/>
      <c r="B35" s="41"/>
      <c r="C35" s="16"/>
      <c r="D35" s="12"/>
      <c r="E35" s="31" t="s">
        <v>25</v>
      </c>
      <c r="F35" s="32"/>
      <c r="G35" s="32"/>
      <c r="H35" s="32"/>
      <c r="I35" s="32"/>
      <c r="J35" s="33" t="s">
        <v>18</v>
      </c>
      <c r="K35" s="34">
        <v>6</v>
      </c>
      <c r="L35" s="16"/>
      <c r="M35" s="17">
        <v>115</v>
      </c>
      <c r="N35" s="22">
        <f t="shared" si="0"/>
        <v>690</v>
      </c>
    </row>
    <row r="36" spans="1:14" x14ac:dyDescent="0.25">
      <c r="A36" s="7"/>
      <c r="B36" s="44"/>
      <c r="C36" s="16"/>
      <c r="D36" s="35"/>
      <c r="E36" s="36"/>
      <c r="F36" s="16"/>
      <c r="G36" s="16"/>
      <c r="H36" s="16"/>
      <c r="I36" s="16"/>
      <c r="J36" s="12"/>
      <c r="K36" s="12"/>
      <c r="L36" s="16"/>
      <c r="M36" s="17" t="s">
        <v>26</v>
      </c>
      <c r="N36" s="37">
        <f>SUM(N29:N35)</f>
        <v>26526</v>
      </c>
    </row>
    <row r="37" spans="1:14" x14ac:dyDescent="0.25">
      <c r="A37" s="7"/>
      <c r="B37" s="40"/>
      <c r="C37" s="16"/>
      <c r="D37" s="21" t="s">
        <v>27</v>
      </c>
      <c r="E37" s="38" t="s">
        <v>28</v>
      </c>
      <c r="F37" s="16"/>
      <c r="G37" s="16"/>
      <c r="H37" s="16"/>
      <c r="I37" s="16"/>
      <c r="J37" s="12" t="s">
        <v>29</v>
      </c>
      <c r="K37" s="12">
        <v>0.28000000000000003</v>
      </c>
      <c r="L37" s="18"/>
      <c r="M37" s="20">
        <v>28072.7</v>
      </c>
      <c r="N37" s="22">
        <f>M37*K37</f>
        <v>7860.3560000000007</v>
      </c>
    </row>
    <row r="38" spans="1:14" x14ac:dyDescent="0.25">
      <c r="A38" s="7"/>
      <c r="B38" s="40"/>
      <c r="C38" s="16"/>
      <c r="D38" s="21" t="s">
        <v>30</v>
      </c>
      <c r="E38" s="30" t="s">
        <v>31</v>
      </c>
      <c r="F38" s="9"/>
      <c r="G38" s="9"/>
      <c r="H38" s="9"/>
      <c r="I38" s="9"/>
      <c r="J38" s="29" t="s">
        <v>18</v>
      </c>
      <c r="K38" s="8">
        <v>6</v>
      </c>
      <c r="L38" s="9"/>
      <c r="M38" s="28">
        <v>485.05</v>
      </c>
      <c r="N38" s="22">
        <f>M38*K38</f>
        <v>2910.3</v>
      </c>
    </row>
    <row r="39" spans="1:14" x14ac:dyDescent="0.25">
      <c r="A39" s="7"/>
      <c r="B39" s="40"/>
      <c r="C39" s="16"/>
      <c r="D39" s="12"/>
      <c r="E39" s="28"/>
      <c r="F39" s="9"/>
      <c r="G39" s="9"/>
      <c r="H39" s="9"/>
      <c r="I39" s="9"/>
      <c r="J39" s="8"/>
      <c r="K39" s="8"/>
      <c r="L39" s="9"/>
      <c r="M39" s="23" t="s">
        <v>26</v>
      </c>
      <c r="N39" s="22">
        <f>SUM(N37:N38)</f>
        <v>10770.656000000001</v>
      </c>
    </row>
    <row r="40" spans="1:14" x14ac:dyDescent="0.25">
      <c r="A40" s="7"/>
      <c r="B40" s="40"/>
      <c r="C40" s="16"/>
      <c r="D40" s="12"/>
      <c r="E40" s="23"/>
      <c r="F40" s="24"/>
      <c r="G40" s="24"/>
      <c r="H40" s="24"/>
      <c r="I40" s="24"/>
      <c r="J40" s="27"/>
      <c r="K40" s="27"/>
      <c r="L40" s="24"/>
      <c r="M40" s="17" t="s">
        <v>32</v>
      </c>
      <c r="N40" s="22">
        <f>0.85*N39</f>
        <v>9155.0576000000001</v>
      </c>
    </row>
    <row r="41" spans="1:14" x14ac:dyDescent="0.25">
      <c r="A41" s="7"/>
      <c r="B41" s="44"/>
      <c r="C41" s="16"/>
      <c r="D41" s="12"/>
      <c r="E41" s="23"/>
      <c r="F41" s="24"/>
      <c r="G41" s="24"/>
      <c r="H41" s="24"/>
      <c r="I41" s="24"/>
      <c r="J41" s="27"/>
      <c r="K41" s="27"/>
      <c r="L41" s="24"/>
      <c r="M41" s="17" t="s">
        <v>33</v>
      </c>
      <c r="N41" s="22">
        <f>N39+N40</f>
        <v>19925.713600000003</v>
      </c>
    </row>
    <row r="42" spans="1:14" x14ac:dyDescent="0.25">
      <c r="A42" s="7"/>
      <c r="B42" s="44"/>
      <c r="C42" s="16"/>
      <c r="D42" s="12"/>
      <c r="E42" s="23"/>
      <c r="F42" s="24"/>
      <c r="G42" s="24"/>
      <c r="H42" s="24"/>
      <c r="I42" s="24"/>
      <c r="J42" s="25"/>
      <c r="K42" s="27"/>
      <c r="L42" s="24"/>
      <c r="M42" s="16" t="s">
        <v>34</v>
      </c>
      <c r="N42" s="22">
        <f>N41+N36</f>
        <v>46451.713600000003</v>
      </c>
    </row>
    <row r="43" spans="1:14" x14ac:dyDescent="0.25">
      <c r="A43" s="12"/>
      <c r="B43" s="18"/>
      <c r="C43" s="16"/>
      <c r="D43" s="12"/>
      <c r="E43" s="16"/>
      <c r="F43" s="16"/>
      <c r="G43" s="16"/>
      <c r="H43" s="16"/>
      <c r="I43" s="16"/>
      <c r="J43" s="12"/>
      <c r="K43" s="12"/>
      <c r="L43" s="16"/>
      <c r="M43" s="39">
        <v>0.1</v>
      </c>
      <c r="N43" s="22">
        <f>N42*1.1</f>
        <v>51096.88496000001</v>
      </c>
    </row>
    <row r="44" spans="1:14" x14ac:dyDescent="0.25">
      <c r="A44" s="12">
        <v>2</v>
      </c>
      <c r="B44" s="44" t="s">
        <v>53</v>
      </c>
      <c r="C44" s="16"/>
      <c r="D44" s="35"/>
      <c r="E44" s="36" t="s">
        <v>41</v>
      </c>
      <c r="F44" s="16"/>
      <c r="G44" s="16"/>
      <c r="H44" s="16"/>
      <c r="I44" s="16"/>
      <c r="J44" s="12"/>
      <c r="K44" s="12"/>
      <c r="L44" s="16"/>
      <c r="M44" s="17"/>
      <c r="N44" s="37"/>
    </row>
    <row r="45" spans="1:14" x14ac:dyDescent="0.25">
      <c r="A45" s="12"/>
      <c r="B45" s="40"/>
      <c r="C45" s="16"/>
      <c r="D45" s="12"/>
      <c r="E45" s="20" t="s">
        <v>42</v>
      </c>
      <c r="F45" s="16"/>
      <c r="G45" s="16"/>
      <c r="H45" s="16"/>
      <c r="I45" s="16"/>
      <c r="J45" s="21" t="s">
        <v>24</v>
      </c>
      <c r="K45" s="12">
        <v>150</v>
      </c>
      <c r="L45" s="16"/>
      <c r="M45" s="17">
        <v>6</v>
      </c>
      <c r="N45" s="37">
        <f>M45*K45</f>
        <v>900</v>
      </c>
    </row>
    <row r="46" spans="1:14" x14ac:dyDescent="0.25">
      <c r="A46" s="12"/>
      <c r="B46" s="41"/>
      <c r="C46" s="16"/>
      <c r="D46" s="12"/>
      <c r="E46" s="20" t="s">
        <v>43</v>
      </c>
      <c r="F46" s="16"/>
      <c r="G46" s="16"/>
      <c r="H46" s="16"/>
      <c r="I46" s="16"/>
      <c r="J46" s="21" t="s">
        <v>18</v>
      </c>
      <c r="K46" s="12">
        <v>135</v>
      </c>
      <c r="L46" s="16"/>
      <c r="M46" s="17">
        <v>89</v>
      </c>
      <c r="N46" s="37">
        <f>M46*K46</f>
        <v>12015</v>
      </c>
    </row>
    <row r="47" spans="1:14" x14ac:dyDescent="0.25">
      <c r="A47" s="12"/>
      <c r="B47" s="41"/>
      <c r="C47" s="16"/>
      <c r="D47" s="12"/>
      <c r="E47" s="20" t="s">
        <v>44</v>
      </c>
      <c r="F47" s="16"/>
      <c r="G47" s="16"/>
      <c r="H47" s="16"/>
      <c r="I47" s="16"/>
      <c r="J47" s="21" t="s">
        <v>24</v>
      </c>
      <c r="K47" s="12">
        <v>30</v>
      </c>
      <c r="L47" s="16"/>
      <c r="M47" s="17">
        <v>40</v>
      </c>
      <c r="N47" s="37">
        <f>M47*K47</f>
        <v>1200</v>
      </c>
    </row>
    <row r="48" spans="1:14" x14ac:dyDescent="0.25">
      <c r="A48" s="12"/>
      <c r="B48" s="41"/>
      <c r="C48" s="16"/>
      <c r="D48" s="12"/>
      <c r="E48" s="16"/>
      <c r="F48" s="16"/>
      <c r="G48" s="16"/>
      <c r="H48" s="16"/>
      <c r="I48" s="16"/>
      <c r="J48" s="12"/>
      <c r="K48" s="12"/>
      <c r="L48" s="16"/>
      <c r="M48" s="17" t="s">
        <v>26</v>
      </c>
      <c r="N48" s="37">
        <f>SUM(N45:N47)</f>
        <v>14115</v>
      </c>
    </row>
    <row r="49" spans="1:14" x14ac:dyDescent="0.25">
      <c r="A49" s="12"/>
      <c r="B49" s="41"/>
      <c r="C49" s="16"/>
      <c r="D49" s="12" t="s">
        <v>45</v>
      </c>
      <c r="E49" s="16" t="s">
        <v>46</v>
      </c>
      <c r="F49" s="16"/>
      <c r="G49" s="16"/>
      <c r="H49" s="16"/>
      <c r="I49" s="16"/>
      <c r="J49" s="12" t="s">
        <v>29</v>
      </c>
      <c r="K49" s="12">
        <v>1.5</v>
      </c>
      <c r="L49" s="16"/>
      <c r="M49" s="17">
        <v>745.81</v>
      </c>
      <c r="N49" s="37">
        <f>M49*K49</f>
        <v>1118.7149999999999</v>
      </c>
    </row>
    <row r="50" spans="1:14" x14ac:dyDescent="0.25">
      <c r="A50" s="12"/>
      <c r="B50" s="41"/>
      <c r="C50" s="16"/>
      <c r="D50" s="12" t="s">
        <v>47</v>
      </c>
      <c r="E50" s="16" t="s">
        <v>48</v>
      </c>
      <c r="F50" s="16"/>
      <c r="G50" s="16"/>
      <c r="H50" s="16"/>
      <c r="I50" s="16"/>
      <c r="J50" s="12" t="s">
        <v>49</v>
      </c>
      <c r="K50" s="12">
        <v>1.35</v>
      </c>
      <c r="L50" s="16"/>
      <c r="M50" s="17">
        <v>12362.03</v>
      </c>
      <c r="N50" s="37">
        <f>M50*K50</f>
        <v>16688.740500000004</v>
      </c>
    </row>
    <row r="51" spans="1:14" x14ac:dyDescent="0.25">
      <c r="A51" s="12"/>
      <c r="B51" s="41"/>
      <c r="C51" s="16"/>
      <c r="D51" s="12" t="s">
        <v>50</v>
      </c>
      <c r="E51" s="16" t="s">
        <v>51</v>
      </c>
      <c r="F51" s="16"/>
      <c r="G51" s="16"/>
      <c r="H51" s="16"/>
      <c r="I51" s="16"/>
      <c r="J51" s="12" t="s">
        <v>29</v>
      </c>
      <c r="K51" s="12">
        <v>0.3</v>
      </c>
      <c r="L51" s="16"/>
      <c r="M51" s="17">
        <v>7453.27</v>
      </c>
      <c r="N51" s="37">
        <f>M51*K51</f>
        <v>2235.9810000000002</v>
      </c>
    </row>
    <row r="52" spans="1:14" x14ac:dyDescent="0.25">
      <c r="A52" s="12"/>
      <c r="B52" s="41"/>
      <c r="C52" s="16"/>
      <c r="D52" s="12"/>
      <c r="E52" s="16"/>
      <c r="F52" s="16"/>
      <c r="G52" s="16"/>
      <c r="H52" s="16"/>
      <c r="I52" s="16"/>
      <c r="J52" s="12"/>
      <c r="K52" s="12"/>
      <c r="L52" s="16"/>
      <c r="M52" s="17" t="s">
        <v>26</v>
      </c>
      <c r="N52" s="37">
        <f>SUM(N49:N51)</f>
        <v>20043.436500000003</v>
      </c>
    </row>
    <row r="53" spans="1:14" x14ac:dyDescent="0.25">
      <c r="A53" s="12"/>
      <c r="B53" s="41"/>
      <c r="C53" s="16"/>
      <c r="D53" s="12"/>
      <c r="E53" s="16"/>
      <c r="F53" s="16"/>
      <c r="G53" s="16"/>
      <c r="H53" s="16"/>
      <c r="I53" s="16"/>
      <c r="J53" s="12"/>
      <c r="K53" s="12"/>
      <c r="L53" s="16"/>
      <c r="M53" s="17" t="s">
        <v>32</v>
      </c>
      <c r="N53" s="37">
        <f>N52*0.85</f>
        <v>17036.921025000003</v>
      </c>
    </row>
    <row r="54" spans="1:14" x14ac:dyDescent="0.25">
      <c r="A54" s="12"/>
      <c r="B54" s="18"/>
      <c r="C54" s="16"/>
      <c r="D54" s="12"/>
      <c r="E54" s="16"/>
      <c r="F54" s="16"/>
      <c r="G54" s="16"/>
      <c r="H54" s="16"/>
      <c r="I54" s="16"/>
      <c r="J54" s="12"/>
      <c r="K54" s="12"/>
      <c r="L54" s="16"/>
      <c r="M54" s="17" t="s">
        <v>33</v>
      </c>
      <c r="N54" s="37">
        <f>SUM(N52:N53)</f>
        <v>37080.357525000007</v>
      </c>
    </row>
    <row r="55" spans="1:14" x14ac:dyDescent="0.25">
      <c r="A55" s="12"/>
      <c r="B55" s="18"/>
      <c r="C55" s="16"/>
      <c r="D55" s="12"/>
      <c r="E55" s="16"/>
      <c r="F55" s="16"/>
      <c r="G55" s="16"/>
      <c r="H55" s="16"/>
      <c r="I55" s="16"/>
      <c r="J55" s="12"/>
      <c r="K55" s="12"/>
      <c r="L55" s="16"/>
      <c r="M55" s="17" t="s">
        <v>34</v>
      </c>
      <c r="N55" s="37">
        <f>N54+N48</f>
        <v>51195.357525000007</v>
      </c>
    </row>
    <row r="56" spans="1:14" x14ac:dyDescent="0.25">
      <c r="A56" s="12"/>
      <c r="B56" s="18"/>
      <c r="C56" s="16"/>
      <c r="D56" s="12"/>
      <c r="E56" s="16"/>
      <c r="F56" s="16"/>
      <c r="G56" s="16"/>
      <c r="H56" s="16"/>
      <c r="I56" s="16"/>
      <c r="J56" s="12"/>
      <c r="K56" s="12"/>
      <c r="L56" s="16"/>
      <c r="M56" s="56">
        <v>0.1</v>
      </c>
      <c r="N56" s="37">
        <f>N55*1.1</f>
        <v>56314.893277500014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2016-03-20T02:23:35Z</dcterms:modified>
</cp:coreProperties>
</file>