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39" i="1"/>
  <c r="N38"/>
  <c r="N37"/>
  <c r="N36"/>
  <c r="N40" s="1"/>
  <c r="N34"/>
  <c r="N33"/>
  <c r="N32"/>
  <c r="N31"/>
  <c r="N35" s="1"/>
  <c r="N23"/>
  <c r="N22"/>
  <c r="N24" s="1"/>
  <c r="N21"/>
  <c r="N19"/>
  <c r="N18"/>
  <c r="N17"/>
  <c r="N16"/>
  <c r="N15"/>
  <c r="N14"/>
  <c r="N13"/>
  <c r="N12"/>
  <c r="N11"/>
  <c r="N10"/>
  <c r="N20" s="1"/>
  <c r="N9"/>
  <c r="N41" l="1"/>
  <c r="N42" s="1"/>
  <c r="N43" s="1"/>
  <c r="N44" s="1"/>
  <c r="N25"/>
  <c r="N26"/>
  <c r="N27" s="1"/>
  <c r="N28" s="1"/>
  <c r="N29" s="1"/>
  <c r="K2" l="1"/>
</calcChain>
</file>

<file path=xl/sharedStrings.xml><?xml version="1.0" encoding="utf-8"?>
<sst xmlns="http://schemas.openxmlformats.org/spreadsheetml/2006/main" count="84" uniqueCount="59">
  <si>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14 по Озерному б-ру на </t>
    </r>
    <r>
      <rPr>
        <b/>
        <sz val="10"/>
        <rFont val="Arial"/>
        <family val="2"/>
        <charset val="204"/>
      </rPr>
      <t xml:space="preserve">2017 </t>
    </r>
    <r>
      <rPr>
        <sz val="11"/>
        <color theme="1"/>
        <rFont val="Calibri"/>
        <family val="2"/>
        <charset val="204"/>
        <scheme val="minor"/>
      </rPr>
      <t>год</t>
    </r>
  </si>
  <si>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</si>
  <si>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</si>
  <si>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</si>
  <si>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</si>
  <si>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</si>
  <si>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</si>
  <si>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</si>
  <si>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</si>
  <si>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</si>
  <si>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</si>
  <si>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</si>
  <si>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</si>
  <si>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</si>
  <si>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</si>
  <si>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</si>
  <si>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Второй раздел</t>
    </r>
    <r>
      <rPr>
        <b/>
        <i/>
        <sz val="10"/>
        <rFont val="Arial"/>
        <family val="2"/>
      </rPr>
      <t>. Инженерные сети.</t>
    </r>
  </si>
  <si>
    <t>Озерный б-р 14</t>
  </si>
  <si>
    <t>Ремонт узла отопления:</t>
  </si>
  <si>
    <t>задвижка Д 100</t>
  </si>
  <si>
    <t>шт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</si>
  <si>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</si>
  <si>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</si>
  <si>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</si>
  <si>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</si>
  <si>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</si>
  <si>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</si>
  <si>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</si>
  <si>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</si>
  <si>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</si>
  <si>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</si>
  <si>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</si>
  <si>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</si>
  <si>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</si>
  <si>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</si>
  <si>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</si>
  <si>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</si>
  <si>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</si>
  <si>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</si>
  <si>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</si>
  <si>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</si>
  <si>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</si>
  <si>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</si>
  <si>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</si>
  <si>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>2 узла</t>
  </si>
  <si>
    <t>Ремонт электрооборудования:</t>
  </si>
  <si>
    <t>светильник</t>
  </si>
  <si>
    <t>кабель АПВ 1*6</t>
  </si>
  <si>
    <t>автоматич  выключатель А/В 40А</t>
  </si>
  <si>
    <t>кабель-канал 40/40</t>
  </si>
  <si>
    <t>ТЕРр67-08-02</t>
  </si>
  <si>
    <t>смена светильников</t>
  </si>
  <si>
    <t>100шт</t>
  </si>
  <si>
    <t>ТЕРм08-02-399-01</t>
  </si>
  <si>
    <t>провод в коробах сечением до 6 мм2</t>
  </si>
  <si>
    <t>ТЕРр67-07-01</t>
  </si>
  <si>
    <t>смена пакетных выключателей</t>
  </si>
  <si>
    <t>ТЕРм08-02-396-05</t>
  </si>
  <si>
    <t>короб метал длиной 2 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</si>
</sst>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B05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9" xfId="0" applyBorder="1"/>
    <xf numFmtId="0" fontId="0" fillId="0" borderId="10" xfId="0" applyBorder="1"/>
    <xf numFmtId="9" fontId="0" fillId="0" borderId="7" xfId="0" applyNumberFormat="1" applyBorder="1"/>
    <xf numFmtId="0" fontId="2" fillId="0" borderId="5" xfId="0" applyFont="1" applyBorder="1"/>
    <xf numFmtId="14" fontId="6" fillId="0" borderId="11" xfId="0" applyNumberFormat="1" applyFont="1" applyBorder="1"/>
    <xf numFmtId="0" fontId="0" fillId="0" borderId="12" xfId="0" applyBorder="1"/>
    <xf numFmtId="0" fontId="7" fillId="0" borderId="9" xfId="0" applyFont="1" applyBorder="1"/>
    <xf numFmtId="0" fontId="2" fillId="0" borderId="12" xfId="0" applyFont="1" applyBorder="1"/>
    <xf numFmtId="0" fontId="0" fillId="0" borderId="11" xfId="0" applyBorder="1"/>
    <xf numFmtId="0" fontId="8" fillId="0" borderId="9" xfId="0" applyFont="1" applyBorder="1"/>
    <xf numFmtId="0" fontId="2" fillId="0" borderId="10" xfId="0" applyFont="1" applyBorder="1"/>
    <xf numFmtId="2" fontId="0" fillId="0" borderId="10" xfId="0" applyNumberFormat="1" applyFill="1" applyBorder="1"/>
    <xf numFmtId="16" fontId="2" fillId="0" borderId="10" xfId="0" applyNumberFormat="1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6" xfId="0" applyFont="1" applyFill="1" applyBorder="1"/>
    <xf numFmtId="0" fontId="0" fillId="0" borderId="6" xfId="0" applyFill="1" applyBorder="1"/>
    <xf numFmtId="0" fontId="2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8" fillId="0" borderId="6" xfId="0" applyFont="1" applyBorder="1"/>
    <xf numFmtId="0" fontId="2" fillId="0" borderId="9" xfId="0" applyFont="1" applyFill="1" applyBorder="1"/>
    <xf numFmtId="0" fontId="0" fillId="0" borderId="9" xfId="0" applyFill="1" applyBorder="1"/>
    <xf numFmtId="0" fontId="2" fillId="0" borderId="10" xfId="0" applyFont="1" applyFill="1" applyBorder="1"/>
    <xf numFmtId="0" fontId="0" fillId="0" borderId="10" xfId="0" applyFill="1" applyBorder="1"/>
    <xf numFmtId="16" fontId="0" fillId="0" borderId="10" xfId="0" applyNumberFormat="1" applyBorder="1"/>
    <xf numFmtId="0" fontId="3" fillId="0" borderId="9" xfId="0" applyFont="1" applyBorder="1"/>
    <xf numFmtId="2" fontId="0" fillId="0" borderId="5" xfId="0" applyNumberFormat="1" applyBorder="1"/>
    <xf numFmtId="2" fontId="0" fillId="0" borderId="10" xfId="0" applyNumberFormat="1" applyBorder="1"/>
    <xf numFmtId="9" fontId="0" fillId="0" borderId="9" xfId="0" applyNumberFormat="1" applyBorder="1"/>
    <xf numFmtId="14" fontId="0" fillId="0" borderId="11" xfId="0" applyNumberFormat="1" applyBorder="1"/>
    <xf numFmtId="9" fontId="2" fillId="0" borderId="12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selection sqref="A1:XFD1048576"/>
    </sheetView>
  </sheetViews>
  <sheetFormatPr defaultRowHeight="15"/>
  <sheetData>
    <row r="1" spans="1:14">
      <c r="F1" s="1"/>
    </row>
    <row r="2" spans="1:14">
      <c r="D2" s="2" t="s">
        <v>0</v>
      </c>
      <c r="F2" s="1"/>
      <c r="J2" s="2" t="s">
        <v>1</v>
      </c>
      <c r="K2" s="3">
        <f>N29+N44</f>
        <v>148373.802104</v>
      </c>
      <c r="L2" s="2" t="s">
        <v>2</v>
      </c>
    </row>
    <row r="3" spans="1:14">
      <c r="D3" s="2" t="s">
        <v>3</v>
      </c>
      <c r="F3" s="1"/>
      <c r="K3">
        <v>146412</v>
      </c>
      <c r="L3" s="2" t="s">
        <v>2</v>
      </c>
    </row>
    <row r="5" spans="1:14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>
      <c r="A7" s="8"/>
      <c r="B7" s="12" t="s">
        <v>16</v>
      </c>
      <c r="C7" s="13"/>
      <c r="D7" s="14"/>
      <c r="E7" s="9"/>
      <c r="F7" s="9"/>
      <c r="G7" s="9"/>
      <c r="H7" s="9"/>
      <c r="I7" s="9"/>
      <c r="J7" s="14"/>
      <c r="K7" s="8"/>
      <c r="L7" s="9"/>
      <c r="M7" s="15"/>
      <c r="N7" s="16"/>
    </row>
    <row r="8" spans="1:14">
      <c r="A8" s="14">
        <v>1</v>
      </c>
      <c r="B8" s="17" t="s">
        <v>17</v>
      </c>
      <c r="C8" s="18"/>
      <c r="D8" s="14"/>
      <c r="E8" s="19" t="s">
        <v>18</v>
      </c>
      <c r="F8" s="13"/>
      <c r="G8" s="13"/>
      <c r="H8" s="13"/>
      <c r="I8" s="13"/>
      <c r="J8" s="14"/>
      <c r="K8" s="14"/>
      <c r="L8" s="13"/>
      <c r="M8" s="20"/>
      <c r="N8" s="14"/>
    </row>
    <row r="9" spans="1:14">
      <c r="A9" s="14"/>
      <c r="B9" s="21"/>
      <c r="C9" s="18"/>
      <c r="D9" s="14"/>
      <c r="E9" s="22" t="s">
        <v>19</v>
      </c>
      <c r="F9" s="13"/>
      <c r="G9" s="13"/>
      <c r="H9" s="13"/>
      <c r="I9" s="13"/>
      <c r="J9" s="23" t="s">
        <v>20</v>
      </c>
      <c r="K9" s="14">
        <v>1</v>
      </c>
      <c r="L9" s="13"/>
      <c r="M9" s="20">
        <v>4316</v>
      </c>
      <c r="N9" s="24">
        <f>M9*K9</f>
        <v>4316</v>
      </c>
    </row>
    <row r="10" spans="1:14">
      <c r="A10" s="14"/>
      <c r="B10" s="21"/>
      <c r="C10" s="18"/>
      <c r="D10" s="14"/>
      <c r="E10" s="22" t="s">
        <v>21</v>
      </c>
      <c r="F10" s="13"/>
      <c r="G10" s="13"/>
      <c r="H10" s="13"/>
      <c r="I10" s="13"/>
      <c r="J10" s="23" t="s">
        <v>22</v>
      </c>
      <c r="K10" s="14">
        <v>2</v>
      </c>
      <c r="L10" s="13"/>
      <c r="M10" s="20">
        <v>128</v>
      </c>
      <c r="N10" s="24">
        <f>M10*K10</f>
        <v>256</v>
      </c>
    </row>
    <row r="11" spans="1:14">
      <c r="A11" s="14"/>
      <c r="B11" s="21"/>
      <c r="C11" s="18"/>
      <c r="D11" s="14"/>
      <c r="E11" s="22" t="s">
        <v>23</v>
      </c>
      <c r="F11" s="13"/>
      <c r="G11" s="13"/>
      <c r="H11" s="13"/>
      <c r="I11" s="13"/>
      <c r="J11" s="23" t="s">
        <v>22</v>
      </c>
      <c r="K11" s="14">
        <v>2</v>
      </c>
      <c r="L11" s="13"/>
      <c r="M11" s="20">
        <v>138</v>
      </c>
      <c r="N11" s="24">
        <f>M11*K11</f>
        <v>276</v>
      </c>
    </row>
    <row r="12" spans="1:14">
      <c r="A12" s="14"/>
      <c r="B12" s="21"/>
      <c r="C12" s="18"/>
      <c r="D12" s="25"/>
      <c r="E12" s="26" t="s">
        <v>24</v>
      </c>
      <c r="F12" s="13"/>
      <c r="G12" s="13"/>
      <c r="H12" s="13"/>
      <c r="I12" s="13"/>
      <c r="J12" s="23" t="s">
        <v>20</v>
      </c>
      <c r="K12" s="14">
        <v>6</v>
      </c>
      <c r="L12" s="13"/>
      <c r="M12" s="20">
        <v>1486</v>
      </c>
      <c r="N12" s="14">
        <f t="shared" ref="N12:N19" si="0">M12*K12</f>
        <v>8916</v>
      </c>
    </row>
    <row r="13" spans="1:14">
      <c r="A13" s="14"/>
      <c r="B13" s="21"/>
      <c r="C13" s="18"/>
      <c r="D13" s="25"/>
      <c r="E13" s="27" t="s">
        <v>25</v>
      </c>
      <c r="F13" s="9"/>
      <c r="G13" s="9"/>
      <c r="H13" s="9"/>
      <c r="I13" s="9"/>
      <c r="J13" s="16" t="s">
        <v>20</v>
      </c>
      <c r="K13" s="10">
        <v>2</v>
      </c>
      <c r="L13" s="9"/>
      <c r="M13" s="27">
        <v>939</v>
      </c>
      <c r="N13" s="14">
        <f t="shared" si="0"/>
        <v>1878</v>
      </c>
    </row>
    <row r="14" spans="1:14">
      <c r="A14" s="14"/>
      <c r="B14" s="21"/>
      <c r="C14" s="18"/>
      <c r="D14" s="14"/>
      <c r="E14" s="28" t="s">
        <v>26</v>
      </c>
      <c r="F14" s="29"/>
      <c r="G14" s="29"/>
      <c r="H14" s="29"/>
      <c r="I14" s="29"/>
      <c r="J14" s="30" t="s">
        <v>20</v>
      </c>
      <c r="K14" s="31">
        <v>6</v>
      </c>
      <c r="L14" s="29"/>
      <c r="M14" s="29">
        <v>646</v>
      </c>
      <c r="N14" s="14">
        <f t="shared" si="0"/>
        <v>3876</v>
      </c>
    </row>
    <row r="15" spans="1:14">
      <c r="A15" s="14"/>
      <c r="B15" s="21"/>
      <c r="C15" s="18"/>
      <c r="D15" s="14"/>
      <c r="E15" s="28" t="s">
        <v>27</v>
      </c>
      <c r="F15" s="29"/>
      <c r="G15" s="29"/>
      <c r="H15" s="29"/>
      <c r="I15" s="29"/>
      <c r="J15" s="30" t="s">
        <v>20</v>
      </c>
      <c r="K15" s="32">
        <v>2</v>
      </c>
      <c r="L15" s="9"/>
      <c r="M15" s="29">
        <v>57</v>
      </c>
      <c r="N15" s="14">
        <f t="shared" si="0"/>
        <v>114</v>
      </c>
    </row>
    <row r="16" spans="1:14">
      <c r="A16" s="14"/>
      <c r="B16" s="21"/>
      <c r="C16" s="18"/>
      <c r="D16" s="14"/>
      <c r="E16" s="27" t="s">
        <v>28</v>
      </c>
      <c r="F16" s="9"/>
      <c r="G16" s="9"/>
      <c r="H16" s="9"/>
      <c r="I16" s="9"/>
      <c r="J16" s="16" t="s">
        <v>20</v>
      </c>
      <c r="K16" s="8">
        <v>6</v>
      </c>
      <c r="L16" s="9"/>
      <c r="M16" s="29">
        <v>54</v>
      </c>
      <c r="N16" s="14">
        <f t="shared" si="0"/>
        <v>324</v>
      </c>
    </row>
    <row r="17" spans="1:14">
      <c r="A17" s="14"/>
      <c r="B17" s="21"/>
      <c r="C17" s="18"/>
      <c r="D17" s="14"/>
      <c r="E17" s="27" t="s">
        <v>29</v>
      </c>
      <c r="F17" s="9"/>
      <c r="G17" s="9"/>
      <c r="H17" s="9"/>
      <c r="I17" s="9"/>
      <c r="J17" s="16" t="s">
        <v>20</v>
      </c>
      <c r="K17" s="8">
        <v>2</v>
      </c>
      <c r="L17" s="29"/>
      <c r="M17" s="31">
        <v>143</v>
      </c>
      <c r="N17" s="14">
        <f t="shared" si="0"/>
        <v>286</v>
      </c>
    </row>
    <row r="18" spans="1:14">
      <c r="A18" s="14"/>
      <c r="B18" s="21"/>
      <c r="C18" s="18"/>
      <c r="D18" s="14"/>
      <c r="E18" s="33" t="s">
        <v>30</v>
      </c>
      <c r="F18" s="9"/>
      <c r="G18" s="9"/>
      <c r="H18" s="9"/>
      <c r="I18" s="9"/>
      <c r="J18" s="16" t="s">
        <v>31</v>
      </c>
      <c r="K18" s="8">
        <v>28</v>
      </c>
      <c r="L18" s="29"/>
      <c r="M18" s="31">
        <v>440</v>
      </c>
      <c r="N18" s="14">
        <f t="shared" si="0"/>
        <v>12320</v>
      </c>
    </row>
    <row r="19" spans="1:14">
      <c r="A19" s="14"/>
      <c r="B19" s="21"/>
      <c r="C19" s="18"/>
      <c r="D19" s="14"/>
      <c r="E19" s="34" t="s">
        <v>32</v>
      </c>
      <c r="F19" s="35"/>
      <c r="G19" s="35"/>
      <c r="H19" s="35"/>
      <c r="I19" s="35"/>
      <c r="J19" s="36" t="s">
        <v>20</v>
      </c>
      <c r="K19" s="37">
        <v>6</v>
      </c>
      <c r="L19" s="13"/>
      <c r="M19" s="20">
        <v>115</v>
      </c>
      <c r="N19" s="14">
        <f t="shared" si="0"/>
        <v>690</v>
      </c>
    </row>
    <row r="20" spans="1:14">
      <c r="A20" s="14"/>
      <c r="B20" s="21"/>
      <c r="C20" s="18"/>
      <c r="D20" s="38"/>
      <c r="E20" s="39"/>
      <c r="F20" s="13"/>
      <c r="G20" s="13"/>
      <c r="H20" s="13"/>
      <c r="I20" s="13"/>
      <c r="J20" s="14"/>
      <c r="K20" s="14"/>
      <c r="L20" s="13"/>
      <c r="M20" s="20" t="s">
        <v>33</v>
      </c>
      <c r="N20" s="40">
        <f>SUM(N9:N19)</f>
        <v>33252</v>
      </c>
    </row>
    <row r="21" spans="1:14">
      <c r="A21" s="14"/>
      <c r="B21" s="21"/>
      <c r="C21" s="18"/>
      <c r="D21" s="23" t="s">
        <v>34</v>
      </c>
      <c r="E21" s="22" t="s">
        <v>35</v>
      </c>
      <c r="F21" s="13"/>
      <c r="G21" s="13"/>
      <c r="H21" s="13"/>
      <c r="I21" s="13"/>
      <c r="J21" s="14" t="s">
        <v>36</v>
      </c>
      <c r="K21" s="14">
        <v>0.28000000000000003</v>
      </c>
      <c r="L21" s="21"/>
      <c r="M21" s="26">
        <v>28072.7</v>
      </c>
      <c r="N21" s="41">
        <f>M21*K21</f>
        <v>7860.3560000000007</v>
      </c>
    </row>
    <row r="22" spans="1:14">
      <c r="A22" s="14"/>
      <c r="B22" s="21"/>
      <c r="C22" s="18"/>
      <c r="D22" s="14" t="s">
        <v>37</v>
      </c>
      <c r="E22" s="13" t="s">
        <v>38</v>
      </c>
      <c r="F22" s="13"/>
      <c r="G22" s="13"/>
      <c r="H22" s="13"/>
      <c r="I22" s="13"/>
      <c r="J22" s="14" t="s">
        <v>20</v>
      </c>
      <c r="K22" s="14">
        <v>2</v>
      </c>
      <c r="L22" s="21"/>
      <c r="M22" s="13">
        <v>422.14</v>
      </c>
      <c r="N22" s="41">
        <f>M22*K22</f>
        <v>844.28</v>
      </c>
    </row>
    <row r="23" spans="1:14">
      <c r="A23" s="14"/>
      <c r="B23" s="21"/>
      <c r="C23" s="18"/>
      <c r="D23" s="23" t="s">
        <v>39</v>
      </c>
      <c r="E23" s="33" t="s">
        <v>40</v>
      </c>
      <c r="F23" s="9"/>
      <c r="G23" s="9"/>
      <c r="H23" s="9"/>
      <c r="I23" s="9"/>
      <c r="J23" s="16" t="s">
        <v>20</v>
      </c>
      <c r="K23" s="8">
        <v>7</v>
      </c>
      <c r="L23" s="9"/>
      <c r="M23" s="27">
        <v>485.05</v>
      </c>
      <c r="N23" s="41">
        <f>M23*K23</f>
        <v>3395.35</v>
      </c>
    </row>
    <row r="24" spans="1:14">
      <c r="A24" s="14"/>
      <c r="B24" s="21"/>
      <c r="C24" s="18"/>
      <c r="D24" s="14"/>
      <c r="E24" s="27"/>
      <c r="F24" s="9"/>
      <c r="G24" s="9"/>
      <c r="H24" s="9"/>
      <c r="I24" s="9"/>
      <c r="J24" s="8"/>
      <c r="K24" s="8"/>
      <c r="L24" s="9"/>
      <c r="M24" s="28" t="s">
        <v>33</v>
      </c>
      <c r="N24" s="41">
        <f>SUM(N21:N23)</f>
        <v>12099.986000000001</v>
      </c>
    </row>
    <row r="25" spans="1:14">
      <c r="A25" s="14"/>
      <c r="B25" s="21"/>
      <c r="C25" s="18"/>
      <c r="D25" s="14"/>
      <c r="E25" s="28"/>
      <c r="F25" s="29"/>
      <c r="G25" s="29"/>
      <c r="H25" s="29"/>
      <c r="I25" s="29"/>
      <c r="J25" s="32"/>
      <c r="K25" s="32"/>
      <c r="L25" s="29"/>
      <c r="M25" s="20" t="s">
        <v>41</v>
      </c>
      <c r="N25" s="41">
        <f>0.85*N24</f>
        <v>10284.9881</v>
      </c>
    </row>
    <row r="26" spans="1:14">
      <c r="A26" s="14"/>
      <c r="B26" s="21"/>
      <c r="C26" s="18"/>
      <c r="D26" s="14"/>
      <c r="E26" s="28"/>
      <c r="F26" s="29"/>
      <c r="G26" s="29"/>
      <c r="H26" s="29"/>
      <c r="I26" s="29"/>
      <c r="J26" s="32"/>
      <c r="K26" s="32"/>
      <c r="L26" s="29"/>
      <c r="M26" s="20" t="s">
        <v>42</v>
      </c>
      <c r="N26" s="41">
        <f>N24+N25</f>
        <v>22384.974099999999</v>
      </c>
    </row>
    <row r="27" spans="1:14">
      <c r="A27" s="14"/>
      <c r="B27" s="7"/>
      <c r="C27" s="6"/>
      <c r="D27" s="14"/>
      <c r="E27" s="28"/>
      <c r="F27" s="29"/>
      <c r="G27" s="29"/>
      <c r="H27" s="29"/>
      <c r="I27" s="29"/>
      <c r="J27" s="30"/>
      <c r="K27" s="32"/>
      <c r="L27" s="29"/>
      <c r="M27" s="13" t="s">
        <v>43</v>
      </c>
      <c r="N27" s="41">
        <f>N26+N20</f>
        <v>55636.974099999999</v>
      </c>
    </row>
    <row r="28" spans="1:14">
      <c r="A28" s="14"/>
      <c r="B28" s="21"/>
      <c r="C28" s="18"/>
      <c r="D28" s="14"/>
      <c r="E28" s="13"/>
      <c r="F28" s="13"/>
      <c r="G28" s="13"/>
      <c r="H28" s="13"/>
      <c r="I28" s="13"/>
      <c r="J28" s="14"/>
      <c r="K28" s="14"/>
      <c r="L28" s="13"/>
      <c r="M28" s="42">
        <v>0.1</v>
      </c>
      <c r="N28" s="41">
        <f>N27*1.1</f>
        <v>61200.671510000007</v>
      </c>
    </row>
    <row r="29" spans="1:14">
      <c r="A29" s="8"/>
      <c r="B29" s="21"/>
      <c r="C29" s="13"/>
      <c r="D29" s="14"/>
      <c r="E29" s="13"/>
      <c r="F29" s="13"/>
      <c r="G29" s="13"/>
      <c r="H29" s="13"/>
      <c r="I29" s="13"/>
      <c r="J29" s="14"/>
      <c r="K29" s="14"/>
      <c r="L29" s="26" t="s">
        <v>44</v>
      </c>
      <c r="M29" s="42"/>
      <c r="N29" s="40">
        <f>N28*2</f>
        <v>122401.34302000001</v>
      </c>
    </row>
    <row r="30" spans="1:14">
      <c r="A30" s="8">
        <v>2</v>
      </c>
      <c r="B30" s="17" t="s">
        <v>17</v>
      </c>
      <c r="C30" s="13"/>
      <c r="D30" s="38"/>
      <c r="E30" s="39" t="s">
        <v>45</v>
      </c>
      <c r="F30" s="13"/>
      <c r="G30" s="13"/>
      <c r="H30" s="13"/>
      <c r="I30" s="13"/>
      <c r="J30" s="14"/>
      <c r="K30" s="14"/>
      <c r="L30" s="13"/>
      <c r="M30" s="20"/>
      <c r="N30" s="8"/>
    </row>
    <row r="31" spans="1:14">
      <c r="A31" s="8"/>
      <c r="B31" s="17"/>
      <c r="C31" s="13"/>
      <c r="D31" s="14"/>
      <c r="E31" s="26" t="s">
        <v>46</v>
      </c>
      <c r="F31" s="13"/>
      <c r="G31" s="13"/>
      <c r="H31" s="13"/>
      <c r="I31" s="13"/>
      <c r="J31" s="14" t="s">
        <v>20</v>
      </c>
      <c r="K31" s="14">
        <v>3</v>
      </c>
      <c r="L31" s="13"/>
      <c r="M31" s="20">
        <v>200</v>
      </c>
      <c r="N31" s="8">
        <f>M31*K31</f>
        <v>600</v>
      </c>
    </row>
    <row r="32" spans="1:14">
      <c r="A32" s="8"/>
      <c r="B32" s="17"/>
      <c r="C32" s="13"/>
      <c r="D32" s="14"/>
      <c r="E32" s="26" t="s">
        <v>47</v>
      </c>
      <c r="F32" s="13"/>
      <c r="G32" s="13"/>
      <c r="H32" s="13"/>
      <c r="I32" s="13"/>
      <c r="J32" s="23" t="s">
        <v>31</v>
      </c>
      <c r="K32" s="14">
        <v>40</v>
      </c>
      <c r="L32" s="13"/>
      <c r="M32" s="20">
        <v>6</v>
      </c>
      <c r="N32" s="8">
        <f>M32*K32</f>
        <v>240</v>
      </c>
    </row>
    <row r="33" spans="1:14">
      <c r="A33" s="8"/>
      <c r="B33" s="43"/>
      <c r="C33" s="13"/>
      <c r="D33" s="14"/>
      <c r="E33" s="26" t="s">
        <v>48</v>
      </c>
      <c r="F33" s="13"/>
      <c r="G33" s="13"/>
      <c r="H33" s="13"/>
      <c r="I33" s="13"/>
      <c r="J33" s="23" t="s">
        <v>20</v>
      </c>
      <c r="K33" s="14">
        <v>60</v>
      </c>
      <c r="L33" s="13"/>
      <c r="M33" s="20">
        <v>89</v>
      </c>
      <c r="N33" s="8">
        <f>M33*K33</f>
        <v>5340</v>
      </c>
    </row>
    <row r="34" spans="1:14">
      <c r="A34" s="8"/>
      <c r="B34" s="43"/>
      <c r="C34" s="13"/>
      <c r="D34" s="14"/>
      <c r="E34" s="26" t="s">
        <v>49</v>
      </c>
      <c r="F34" s="13"/>
      <c r="G34" s="13"/>
      <c r="H34" s="13"/>
      <c r="I34" s="13"/>
      <c r="J34" s="23" t="s">
        <v>31</v>
      </c>
      <c r="K34" s="14">
        <v>10</v>
      </c>
      <c r="L34" s="13"/>
      <c r="M34" s="20">
        <v>40</v>
      </c>
      <c r="N34" s="8">
        <f>M34*K34</f>
        <v>400</v>
      </c>
    </row>
    <row r="35" spans="1:14">
      <c r="A35" s="8"/>
      <c r="B35" s="43"/>
      <c r="C35" s="13"/>
      <c r="D35" s="14"/>
      <c r="E35" s="13"/>
      <c r="F35" s="13"/>
      <c r="G35" s="13"/>
      <c r="H35" s="13"/>
      <c r="I35" s="13"/>
      <c r="J35" s="14"/>
      <c r="K35" s="14"/>
      <c r="L35" s="13"/>
      <c r="M35" s="20" t="s">
        <v>33</v>
      </c>
      <c r="N35" s="8">
        <f>SUM(N31:N34)</f>
        <v>6580</v>
      </c>
    </row>
    <row r="36" spans="1:14">
      <c r="A36" s="8"/>
      <c r="B36" s="43"/>
      <c r="C36" s="13"/>
      <c r="D36" s="14" t="s">
        <v>50</v>
      </c>
      <c r="E36" s="13" t="s">
        <v>51</v>
      </c>
      <c r="F36" s="13"/>
      <c r="G36" s="13"/>
      <c r="H36" s="13"/>
      <c r="I36" s="13"/>
      <c r="J36" s="14" t="s">
        <v>52</v>
      </c>
      <c r="K36" s="14">
        <v>0.03</v>
      </c>
      <c r="L36" s="13"/>
      <c r="M36" s="20">
        <v>24841.78</v>
      </c>
      <c r="N36" s="24">
        <f>M36*K36</f>
        <v>745.25339999999994</v>
      </c>
    </row>
    <row r="37" spans="1:14">
      <c r="A37" s="8"/>
      <c r="B37" s="43"/>
      <c r="C37" s="13"/>
      <c r="D37" s="14" t="s">
        <v>53</v>
      </c>
      <c r="E37" s="13" t="s">
        <v>54</v>
      </c>
      <c r="F37" s="13"/>
      <c r="G37" s="13"/>
      <c r="H37" s="13"/>
      <c r="I37" s="13"/>
      <c r="J37" s="14" t="s">
        <v>36</v>
      </c>
      <c r="K37" s="14">
        <v>0.4</v>
      </c>
      <c r="L37" s="13"/>
      <c r="M37" s="20">
        <v>745.81</v>
      </c>
      <c r="N37" s="40">
        <f>M37*K37</f>
        <v>298.32400000000001</v>
      </c>
    </row>
    <row r="38" spans="1:14">
      <c r="A38" s="8"/>
      <c r="B38" s="43"/>
      <c r="C38" s="13"/>
      <c r="D38" s="14" t="s">
        <v>55</v>
      </c>
      <c r="E38" s="13" t="s">
        <v>56</v>
      </c>
      <c r="F38" s="13"/>
      <c r="G38" s="13"/>
      <c r="H38" s="13"/>
      <c r="I38" s="13"/>
      <c r="J38" s="14" t="s">
        <v>52</v>
      </c>
      <c r="K38" s="14">
        <v>0.6</v>
      </c>
      <c r="L38" s="13"/>
      <c r="M38" s="20">
        <v>12362.03</v>
      </c>
      <c r="N38" s="8">
        <f>M38*K38</f>
        <v>7417.2179999999998</v>
      </c>
    </row>
    <row r="39" spans="1:14">
      <c r="A39" s="8"/>
      <c r="B39" s="43"/>
      <c r="C39" s="13"/>
      <c r="D39" s="14" t="s">
        <v>57</v>
      </c>
      <c r="E39" s="13" t="s">
        <v>58</v>
      </c>
      <c r="F39" s="13"/>
      <c r="G39" s="13"/>
      <c r="H39" s="13"/>
      <c r="I39" s="13"/>
      <c r="J39" s="14" t="s">
        <v>36</v>
      </c>
      <c r="K39" s="14">
        <v>0.1</v>
      </c>
      <c r="L39" s="13"/>
      <c r="M39" s="20">
        <v>7453.27</v>
      </c>
      <c r="N39" s="40">
        <f>M39*K39</f>
        <v>745.32700000000011</v>
      </c>
    </row>
    <row r="40" spans="1:14">
      <c r="A40" s="8"/>
      <c r="B40" s="43"/>
      <c r="C40" s="13"/>
      <c r="D40" s="14"/>
      <c r="E40" s="13"/>
      <c r="F40" s="13"/>
      <c r="G40" s="13"/>
      <c r="H40" s="13"/>
      <c r="I40" s="13"/>
      <c r="J40" s="14"/>
      <c r="K40" s="14"/>
      <c r="L40" s="13"/>
      <c r="M40" s="20" t="s">
        <v>33</v>
      </c>
      <c r="N40" s="40">
        <f>SUM(N36:N39)</f>
        <v>9206.1223999999984</v>
      </c>
    </row>
    <row r="41" spans="1:14">
      <c r="A41" s="8"/>
      <c r="B41" s="43"/>
      <c r="C41" s="13"/>
      <c r="D41" s="14"/>
      <c r="E41" s="13"/>
      <c r="F41" s="13"/>
      <c r="G41" s="13"/>
      <c r="H41" s="13"/>
      <c r="I41" s="13"/>
      <c r="J41" s="14"/>
      <c r="K41" s="14"/>
      <c r="L41" s="13"/>
      <c r="M41" s="20" t="s">
        <v>41</v>
      </c>
      <c r="N41" s="40">
        <f>N40*0.85</f>
        <v>7825.2040399999987</v>
      </c>
    </row>
    <row r="42" spans="1:14">
      <c r="A42" s="8"/>
      <c r="B42" s="21"/>
      <c r="C42" s="13"/>
      <c r="D42" s="14"/>
      <c r="E42" s="13"/>
      <c r="F42" s="13"/>
      <c r="G42" s="13"/>
      <c r="H42" s="13"/>
      <c r="I42" s="13"/>
      <c r="J42" s="14"/>
      <c r="K42" s="14"/>
      <c r="L42" s="13"/>
      <c r="M42" s="20" t="s">
        <v>42</v>
      </c>
      <c r="N42" s="40">
        <f>SUM(N40:N41)</f>
        <v>17031.326439999997</v>
      </c>
    </row>
    <row r="43" spans="1:14">
      <c r="A43" s="8"/>
      <c r="B43" s="21"/>
      <c r="C43" s="13"/>
      <c r="D43" s="14"/>
      <c r="E43" s="13"/>
      <c r="F43" s="13"/>
      <c r="G43" s="13"/>
      <c r="H43" s="13"/>
      <c r="I43" s="13"/>
      <c r="J43" s="14"/>
      <c r="K43" s="14"/>
      <c r="L43" s="13"/>
      <c r="M43" s="20" t="s">
        <v>43</v>
      </c>
      <c r="N43" s="40">
        <f>N42+N35</f>
        <v>23611.326439999997</v>
      </c>
    </row>
    <row r="44" spans="1:14">
      <c r="A44" s="8"/>
      <c r="B44" s="21"/>
      <c r="C44" s="13"/>
      <c r="D44" s="14"/>
      <c r="E44" s="13"/>
      <c r="F44" s="13"/>
      <c r="G44" s="13"/>
      <c r="H44" s="13"/>
      <c r="I44" s="13"/>
      <c r="J44" s="14"/>
      <c r="K44" s="14"/>
      <c r="L44" s="13"/>
      <c r="M44" s="44">
        <v>0.1</v>
      </c>
      <c r="N44" s="40">
        <f>N43*1.1</f>
        <v>25972.459083999998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2017-03-29T06:15:07Z</dcterms:modified>
</cp:coreProperties>
</file>