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1" activeTab="1"/>
  </bookViews>
  <sheets>
    <sheet name="Комс 34" sheetId="5" r:id="rId1"/>
    <sheet name="Комс 36" sheetId="17" r:id="rId2"/>
    <sheet name="Север пр 3" sheetId="18" r:id="rId3"/>
    <sheet name="Сев пр 7" sheetId="19" r:id="rId4"/>
    <sheet name="Сев пр-9" sheetId="20" r:id="rId5"/>
    <sheet name="Сев пр 11" sheetId="21" r:id="rId6"/>
    <sheet name="Сев пр -13" sheetId="22" r:id="rId7"/>
    <sheet name="Сев пр 23" sheetId="23" r:id="rId8"/>
    <sheet name="Сидор 2" sheetId="24" r:id="rId9"/>
    <sheet name="Сидор 4" sheetId="25" r:id="rId10"/>
    <sheet name="Сидор - 6" sheetId="26" r:id="rId11"/>
    <sheet name="Сидор 8" sheetId="27" r:id="rId12"/>
    <sheet name="Сидор 10" sheetId="28" r:id="rId13"/>
    <sheet name="Сидор 12" sheetId="29" r:id="rId14"/>
    <sheet name="Сидор -18" sheetId="30" r:id="rId15"/>
  </sheets>
  <calcPr calcId="124519"/>
</workbook>
</file>

<file path=xl/calcChain.xml><?xml version="1.0" encoding="utf-8"?>
<calcChain xmlns="http://schemas.openxmlformats.org/spreadsheetml/2006/main">
  <c r="D52" i="28"/>
  <c r="D52" i="22"/>
  <c r="D29"/>
  <c r="D24"/>
  <c r="D15"/>
  <c r="D51" i="28" l="1"/>
  <c r="D44"/>
  <c r="D19"/>
  <c r="D10"/>
  <c r="D51" i="24"/>
  <c r="D54" s="1"/>
  <c r="D48"/>
  <c r="D42"/>
  <c r="D36"/>
  <c r="D32"/>
  <c r="D27"/>
  <c r="D15"/>
  <c r="D55" s="1"/>
  <c r="D56" s="1"/>
  <c r="D57" s="1"/>
  <c r="D51" i="30" l="1"/>
  <c r="D54" s="1"/>
  <c r="D48"/>
  <c r="D42"/>
  <c r="D36"/>
  <c r="D32"/>
  <c r="D27"/>
  <c r="D15"/>
  <c r="D55" s="1"/>
  <c r="D56" s="1"/>
  <c r="D57" s="1"/>
  <c r="D47" i="28"/>
  <c r="D34"/>
  <c r="D28"/>
  <c r="D24"/>
  <c r="D51" i="27"/>
  <c r="D54" s="1"/>
  <c r="D48"/>
  <c r="D42"/>
  <c r="D36"/>
  <c r="D32"/>
  <c r="D27"/>
  <c r="D15"/>
  <c r="D51" i="29"/>
  <c r="D54" s="1"/>
  <c r="D48"/>
  <c r="D42"/>
  <c r="D36"/>
  <c r="D32"/>
  <c r="D27"/>
  <c r="D15"/>
  <c r="D50" i="26"/>
  <c r="D53" s="1"/>
  <c r="D47"/>
  <c r="D41"/>
  <c r="D35"/>
  <c r="D31"/>
  <c r="D26"/>
  <c r="D14"/>
  <c r="D51" i="25"/>
  <c r="D54" s="1"/>
  <c r="D48"/>
  <c r="D42"/>
  <c r="D36"/>
  <c r="D32"/>
  <c r="D27"/>
  <c r="D15"/>
  <c r="D55" s="1"/>
  <c r="D56" s="1"/>
  <c r="D57" s="1"/>
  <c r="D51" i="23"/>
  <c r="D54" s="1"/>
  <c r="D48"/>
  <c r="D42"/>
  <c r="D36"/>
  <c r="D32"/>
  <c r="D27"/>
  <c r="D15"/>
  <c r="D55" s="1"/>
  <c r="D56" s="1"/>
  <c r="D57" s="1"/>
  <c r="D48" i="22"/>
  <c r="D51" s="1"/>
  <c r="D45"/>
  <c r="D39"/>
  <c r="D33"/>
  <c r="D51" i="21"/>
  <c r="D54" s="1"/>
  <c r="D48"/>
  <c r="D42"/>
  <c r="D36"/>
  <c r="D32"/>
  <c r="D27"/>
  <c r="D15"/>
  <c r="D55" s="1"/>
  <c r="D56" s="1"/>
  <c r="D57" s="1"/>
  <c r="D51" i="20"/>
  <c r="D54" s="1"/>
  <c r="D48"/>
  <c r="D42"/>
  <c r="D36"/>
  <c r="D32"/>
  <c r="D27"/>
  <c r="D15"/>
  <c r="D51" i="19"/>
  <c r="D54" s="1"/>
  <c r="D48"/>
  <c r="D42"/>
  <c r="D36"/>
  <c r="D32"/>
  <c r="D27"/>
  <c r="D15"/>
  <c r="D50" i="18"/>
  <c r="D53" s="1"/>
  <c r="D47"/>
  <c r="D41"/>
  <c r="D35"/>
  <c r="D31"/>
  <c r="D26"/>
  <c r="D14"/>
  <c r="D54" s="1"/>
  <c r="D55" s="1"/>
  <c r="D56" s="1"/>
  <c r="D50" i="17"/>
  <c r="D53" s="1"/>
  <c r="D54" s="1"/>
  <c r="D55" s="1"/>
  <c r="D56" s="1"/>
  <c r="D47"/>
  <c r="D41"/>
  <c r="D35"/>
  <c r="D31"/>
  <c r="D26"/>
  <c r="D14"/>
  <c r="D53" i="22" l="1"/>
  <c r="D54" s="1"/>
  <c r="D55" i="29"/>
  <c r="D56" s="1"/>
  <c r="D57" s="1"/>
  <c r="D53" i="28"/>
  <c r="D54" s="1"/>
  <c r="D55" i="27"/>
  <c r="D56" s="1"/>
  <c r="D57" s="1"/>
  <c r="D54" i="26"/>
  <c r="D55" s="1"/>
  <c r="D56" s="1"/>
  <c r="D55" i="20"/>
  <c r="D56" s="1"/>
  <c r="D57" s="1"/>
  <c r="D55" i="19"/>
  <c r="D56" s="1"/>
  <c r="D57" s="1"/>
  <c r="D50" i="5"/>
  <c r="D53" s="1"/>
  <c r="D47"/>
  <c r="D41"/>
  <c r="D35"/>
  <c r="D31"/>
  <c r="D26"/>
  <c r="D14"/>
  <c r="D54" l="1"/>
  <c r="D55" s="1"/>
  <c r="D56" s="1"/>
</calcChain>
</file>

<file path=xl/sharedStrings.xml><?xml version="1.0" encoding="utf-8"?>
<sst xmlns="http://schemas.openxmlformats.org/spreadsheetml/2006/main" count="1854" uniqueCount="149">
  <si>
    <t>Наименование</t>
  </si>
  <si>
    <t>Периодичность</t>
  </si>
  <si>
    <t xml:space="preserve">1. Работы по содержание помещений общего пользования, входящий в состав общего имущества МКД </t>
  </si>
  <si>
    <t>1.1.</t>
  </si>
  <si>
    <t>Сухая и влажная уборка лестничных площадок и маршей</t>
  </si>
  <si>
    <t xml:space="preserve"> 1.2.</t>
  </si>
  <si>
    <t>Мытье лестничных площадок и маршей</t>
  </si>
  <si>
    <t>2 раза в год</t>
  </si>
  <si>
    <t xml:space="preserve"> 1.3.</t>
  </si>
  <si>
    <t>Обметание пыли с потолков</t>
  </si>
  <si>
    <t>1 раз в год</t>
  </si>
  <si>
    <t xml:space="preserve"> 1.4.</t>
  </si>
  <si>
    <t>Влажная протирка, подоконников, отопительных приборов, перил, оконных решеток, шкафов электросчетчиков, дверей, шкафов для электросчетчиков и слаботочных устройств, почтовых ящиков, дверных коробок, полотен дверей, доводчиков, дверных ручек</t>
  </si>
  <si>
    <t xml:space="preserve"> 2 раза в год</t>
  </si>
  <si>
    <t xml:space="preserve"> 1.5.</t>
  </si>
  <si>
    <t>Мытье окон</t>
  </si>
  <si>
    <t xml:space="preserve"> 1.6.</t>
  </si>
  <si>
    <t xml:space="preserve"> Уборка крыльца</t>
  </si>
  <si>
    <t>1 раз в неделю</t>
  </si>
  <si>
    <t xml:space="preserve"> 1.7.</t>
  </si>
  <si>
    <t>Дератизация</t>
  </si>
  <si>
    <t>Итого</t>
  </si>
  <si>
    <t>2.Работы по содержанию земельного участка, на котором расположен МКД</t>
  </si>
  <si>
    <t xml:space="preserve"> 2.1</t>
  </si>
  <si>
    <t>Подметание и уборка земельного участка, площадки перед входом в подъезд в теплый период</t>
  </si>
  <si>
    <t>1 раз в сутки</t>
  </si>
  <si>
    <t xml:space="preserve"> 2.2</t>
  </si>
  <si>
    <t>Уборка мусора с газонов в теплый период</t>
  </si>
  <si>
    <t>1 раз в 2 суток</t>
  </si>
  <si>
    <t xml:space="preserve"> 2.3</t>
  </si>
  <si>
    <t>Уборка на контейнерных площадках</t>
  </si>
  <si>
    <t xml:space="preserve"> 2.4</t>
  </si>
  <si>
    <t xml:space="preserve">Подметание свежевыпавшего снега толщиной до 2 см </t>
  </si>
  <si>
    <t xml:space="preserve"> 2.5</t>
  </si>
  <si>
    <t>Подметание территории в дни без снега</t>
  </si>
  <si>
    <t xml:space="preserve"> 2.6</t>
  </si>
  <si>
    <t xml:space="preserve">Сдвигание свежевыпавшего снега при снегопаде </t>
  </si>
  <si>
    <t>по мере необходимости,  но не позднее 2 часов после окончания снегопада</t>
  </si>
  <si>
    <t xml:space="preserve"> 2.7</t>
  </si>
  <si>
    <t>Очистка территории от наледи и льда</t>
  </si>
  <si>
    <t>не позднее 3 суток со дня образования</t>
  </si>
  <si>
    <t xml:space="preserve"> 2.8</t>
  </si>
  <si>
    <t>Посыпка территории песком или смесью песка с хлоридами</t>
  </si>
  <si>
    <t>по мере необходимости, но не реже 1 раза в сутки во время гололеда</t>
  </si>
  <si>
    <t xml:space="preserve"> 2.9</t>
  </si>
  <si>
    <t>Очистка крышек люков колодцев и пожарных гидрантов от снега и льда толщиной слоя выше 5 см</t>
  </si>
  <si>
    <t xml:space="preserve"> 2.10</t>
  </si>
  <si>
    <t>Скос травы на газонах</t>
  </si>
  <si>
    <t>3 раза за сезон</t>
  </si>
  <si>
    <t>3. Сбор, вывоз и утилизация ТБО</t>
  </si>
  <si>
    <t xml:space="preserve"> 3.1</t>
  </si>
  <si>
    <t>Выполнение работ по обеспечению сбора, вывоза твердых бытовых отходов</t>
  </si>
  <si>
    <r>
      <rPr>
        <u/>
        <sz val="10"/>
        <rFont val="Times New Roman"/>
        <family val="1"/>
        <charset val="204"/>
      </rPr>
      <t>по графику, с установленной периодичностью,</t>
    </r>
    <r>
      <rPr>
        <sz val="10"/>
        <rFont val="Times New Roman"/>
        <family val="1"/>
        <charset val="204"/>
      </rPr>
      <t xml:space="preserve">                                    не менее 1 раза в день</t>
    </r>
  </si>
  <si>
    <t xml:space="preserve"> 3.2</t>
  </si>
  <si>
    <t>Выполнение работ по обеспечению сбора, вывоза крупногабаритных отходов</t>
  </si>
  <si>
    <t xml:space="preserve"> 3.3</t>
  </si>
  <si>
    <t>Выполнение работ по обеспечению  утилизации твердых бытовых и крупногабаритных отходов</t>
  </si>
  <si>
    <t>в соответствии с договором</t>
  </si>
  <si>
    <t xml:space="preserve">4. Работы по  проверке и осмотру несущих и ненесущих конструкций многоквартирного дома к сезонной эксплуатации </t>
  </si>
  <si>
    <t xml:space="preserve"> 4.1</t>
  </si>
  <si>
    <t>Проведение осмотров, выявление повреждений и нарушений конструкций, и устранение мелких неисправностей</t>
  </si>
  <si>
    <t>по графику, не реже 2 раза в год</t>
  </si>
  <si>
    <t xml:space="preserve"> 4.2</t>
  </si>
  <si>
    <t>Уборка чердачного и подвального помещений</t>
  </si>
  <si>
    <t>5. Работы по подготовке систем инженерно-технического обеспечения, входящих в состав общего имущества в многоквартирном доме, к сезонной эксплуатации многоквартирного дома</t>
  </si>
  <si>
    <t xml:space="preserve"> 5.1</t>
  </si>
  <si>
    <t xml:space="preserve">Проведение осмотра, выполнение комплекса работ по подготовки  систем отопления, водоснабжения, водоотведения к сезонной эксплуатации </t>
  </si>
  <si>
    <t xml:space="preserve"> 5.2</t>
  </si>
  <si>
    <t>Проведение технических осмотров и устранение незначительных неисправностей электротехнических устройств</t>
  </si>
  <si>
    <t xml:space="preserve"> 5.3</t>
  </si>
  <si>
    <t>Проведение технических осмотров и устранение незначительных неисправностей в системе вентиляции</t>
  </si>
  <si>
    <t xml:space="preserve"> 1 раз в год</t>
  </si>
  <si>
    <t>Итого:</t>
  </si>
  <si>
    <t>6. Текущий ремонт общего имущества</t>
  </si>
  <si>
    <t xml:space="preserve"> 6.1</t>
  </si>
  <si>
    <t>Выполнение работ согласно плану по текущему ремонту</t>
  </si>
  <si>
    <t>7. Обеспечение аврийно-диспетчерского обслуживания.</t>
  </si>
  <si>
    <t>7.1.</t>
  </si>
  <si>
    <t>Содержание аварийно -диспетчерской службы</t>
  </si>
  <si>
    <t>7.2</t>
  </si>
  <si>
    <t>Выполнение заявок населения</t>
  </si>
  <si>
    <t>8.Услуги обеспечивающие надлежащее содержание дома</t>
  </si>
  <si>
    <t>8.1.</t>
  </si>
  <si>
    <t>Выполнение работ по управлению  МКД</t>
  </si>
  <si>
    <t>8.2</t>
  </si>
  <si>
    <t>Выполнение работ по начислению и сбору платы за содержание и ремонт общего имущества</t>
  </si>
  <si>
    <t>8.3</t>
  </si>
  <si>
    <t>Сбор, обновление и хранение информации о собственниках жилого помещения</t>
  </si>
  <si>
    <t>8.4</t>
  </si>
  <si>
    <t>Работы по обеспечения требований пожарной безопасности</t>
  </si>
  <si>
    <t>Всего</t>
  </si>
  <si>
    <t>Размер планового финансирования в месяц, руб.</t>
  </si>
  <si>
    <t>Размер планового финансирования в год, руб.</t>
  </si>
  <si>
    <t>нижних 3-х этажей-ежедневно,    выше 3-х этажей -3 раза                  в неделю</t>
  </si>
  <si>
    <r>
      <rPr>
        <u/>
        <sz val="10"/>
        <rFont val="Times New Roman"/>
        <family val="1"/>
        <charset val="204"/>
      </rPr>
      <t>по графику, с установленной периодичностью,</t>
    </r>
    <r>
      <rPr>
        <sz val="10"/>
        <rFont val="Times New Roman"/>
        <family val="1"/>
        <charset val="204"/>
      </rPr>
      <t xml:space="preserve">                                    не менее 1 раза в  неделю</t>
    </r>
  </si>
  <si>
    <t xml:space="preserve"> 5.4</t>
  </si>
  <si>
    <t xml:space="preserve">Работы и услуги по технической эксплуатации узла учета тепловой энергии </t>
  </si>
  <si>
    <t>согласно графику выполнения работ по технической эксплуатации УУТЭ</t>
  </si>
  <si>
    <t>общая площадь кв.м.</t>
  </si>
  <si>
    <t>Затраты на1 м² общ.жил. площ.в месяц, руб.</t>
  </si>
  <si>
    <t xml:space="preserve">Экономист  ООО  "Спектр"    Федорцова И.С.                               </t>
  </si>
  <si>
    <t>ИНН № 2508068250</t>
  </si>
  <si>
    <t xml:space="preserve">по адресу: ул. Комсомольская ,  дом 34,  г. Находка,          </t>
  </si>
  <si>
    <t xml:space="preserve">по адресу: ул. Комсомольская ,  дом 36,  г. Находка,          </t>
  </si>
  <si>
    <t xml:space="preserve">по адресу: ул. Северный проспект ,  дом 3,  г. Находка,          </t>
  </si>
  <si>
    <t xml:space="preserve">по адресу: ул. Северный проспект ,  дом 7,  г. Находка,          </t>
  </si>
  <si>
    <t xml:space="preserve">по адресу: ул. Северный проспект ,  дом 9,  г. Находка,          </t>
  </si>
  <si>
    <t xml:space="preserve">по адресу: ул. Северный проспект, дом 11,  г. Находка,          </t>
  </si>
  <si>
    <t xml:space="preserve">по адресу: ул. Северный проспект,дом13,  г. Находка,          </t>
  </si>
  <si>
    <t xml:space="preserve">по адресу: ул. Северный проспект,дом 23,  г. Находка,          </t>
  </si>
  <si>
    <t xml:space="preserve">по адресу: ул. Сидоренко, дом 2,  г. Находка,          </t>
  </si>
  <si>
    <t xml:space="preserve">по адресу: ул. Сидоренко, дом 4,  г. Находка,          </t>
  </si>
  <si>
    <t xml:space="preserve">по адресу: ул. Сидоренко, дом 6,  г. Находка,          </t>
  </si>
  <si>
    <t xml:space="preserve">по адресу: ул. Сидоренко, дом 8,  г. Находка,          </t>
  </si>
  <si>
    <t xml:space="preserve">по адресу: ул. Сидоренко, дом 10,  г. Находка,          </t>
  </si>
  <si>
    <t>Состав, периодичность и стоимость работ и услуг по содержанию и текущему ремонту общего имущества в многоквартирном доме с водопроводом, канализацией, центральным отоплением, горячим водоснабжением и узлом учета тепловой энергии на  2016 год  ООО "Спектр"</t>
  </si>
  <si>
    <t xml:space="preserve">по адресу: ул. Сидоренко, дом 12,  г. Находка,          </t>
  </si>
  <si>
    <t xml:space="preserve">по адресу: ул. Сидоренко, дом 18,  г. Находка,          </t>
  </si>
  <si>
    <t>в соответствии с планом работ</t>
  </si>
  <si>
    <t>круглосуточно</t>
  </si>
  <si>
    <t>согласно плану графика предприятия</t>
  </si>
  <si>
    <t>Состав, периодичность и стоимость работ и услуг по содержанию и текущему ремонту общего имущества в многоквартирном доме с водопроводом, канализацией, центральным отоплением, горячим водоснабжением и узлом учета тепловой энергии на 2016 год  ООО "Спектр"</t>
  </si>
  <si>
    <t>Состав, периодичность и стоимость работ и услуг по содержанию и текущему ремонту общего имущества в многоквартирном доме с водопроводом, канализацией, центральным отоплением, горячим водоснабжением и узлом учета тепловой энергии на 2016 год ООО "Спектр"</t>
  </si>
  <si>
    <t>Состав, периодичность и стоимость работ и услуг по содержанию и текущему ремонту общего имущества в многоквартирном доме с водопроводом, канализацией, центральным отоплением, горячим водоснабжением и узлом учета тепловой энергии на  2016 годы ООО "Спектр"</t>
  </si>
  <si>
    <t>Состав, периодичность и стоимость работ и услуг по содержанию и текущему ремонту общего имущества в многоквартирном доме с водопроводом, канализацией, центральным отоплением, горячим водоснабжением и узлом учета тепловой энергии на2016 год ООО "Спектр"</t>
  </si>
  <si>
    <t>по заявке жителей</t>
  </si>
  <si>
    <t xml:space="preserve">Генеральный директор  ООО  "Спектр"                                 </t>
  </si>
  <si>
    <t>Притула С.В.</t>
  </si>
  <si>
    <t>с 1-5 этаж -3 раза в неделю</t>
  </si>
  <si>
    <t xml:space="preserve"> Уборка лестничных площадок и маршей</t>
  </si>
  <si>
    <t>2 раза за сезон</t>
  </si>
  <si>
    <t>Уборка на контейнерных площадках по графику</t>
  </si>
  <si>
    <t>1 раз за 2 суток</t>
  </si>
  <si>
    <t xml:space="preserve">Уборка мусора с газонов </t>
  </si>
  <si>
    <t>1 раз в 4 суток</t>
  </si>
  <si>
    <t>Подметание и уборка земельного участка, площадки перед входом в подъезд  и крыльца</t>
  </si>
  <si>
    <t>Сдвижка и подметание снега при снегопаде</t>
  </si>
  <si>
    <t>7.2.</t>
  </si>
  <si>
    <t>8.5</t>
  </si>
  <si>
    <t>Выдача справок, актов, копий документов, хранение протоколов ОСС</t>
  </si>
  <si>
    <t>Работы по устранению неисправностей в местах общего пользования по заявкам :</t>
  </si>
  <si>
    <t>на системах теплоснабжения, энергоснабжения, водоснабжения, водоотведения</t>
  </si>
  <si>
    <t>в течение 1 суток с момента поступления заявки</t>
  </si>
  <si>
    <t>протечки в отдельных местах кровли, замена разбитых стекол, сорванных створок оконных переплетов, форточек</t>
  </si>
  <si>
    <t>повреждения системы организованного водоотвода</t>
  </si>
  <si>
    <t>в течение 5 суток</t>
  </si>
  <si>
    <t>несправность в системе освещения помещений общего пользования</t>
  </si>
  <si>
    <t>в течение 7 суток</t>
  </si>
  <si>
    <t>1.2.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</si>
</sst>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top" wrapText="1"/>
    </xf>
    <xf numFmtId="2" fontId="2" fillId="0" borderId="7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/>
    <xf numFmtId="2" fontId="1" fillId="0" borderId="8" xfId="0" applyNumberFormat="1" applyFont="1" applyFill="1" applyBorder="1" applyAlignment="1">
      <alignment horizontal="center" vertical="top" wrapText="1"/>
    </xf>
    <xf numFmtId="16" fontId="2" fillId="0" borderId="3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2" fontId="2" fillId="0" borderId="3" xfId="0" applyNumberFormat="1" applyFont="1" applyFill="1" applyBorder="1" applyAlignment="1">
      <alignment horizontal="left" wrapText="1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center"/>
    </xf>
    <xf numFmtId="16" fontId="2" fillId="0" borderId="3" xfId="0" applyNumberFormat="1" applyFont="1" applyFill="1" applyBorder="1"/>
    <xf numFmtId="0" fontId="1" fillId="0" borderId="8" xfId="0" applyFont="1" applyFill="1" applyBorder="1" applyAlignment="1">
      <alignment horizontal="left" wrapText="1"/>
    </xf>
    <xf numFmtId="2" fontId="1" fillId="0" borderId="3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49" fontId="2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wrapText="1"/>
    </xf>
    <xf numFmtId="49" fontId="2" fillId="0" borderId="3" xfId="0" applyNumberFormat="1" applyFont="1" applyFill="1" applyBorder="1"/>
    <xf numFmtId="2" fontId="1" fillId="0" borderId="3" xfId="0" applyNumberFormat="1" applyFont="1" applyFill="1" applyBorder="1" applyAlignment="1">
      <alignment horizontal="center" wrapText="1"/>
    </xf>
    <xf numFmtId="2" fontId="1" fillId="0" borderId="8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left" wrapText="1"/>
    </xf>
    <xf numFmtId="2" fontId="1" fillId="0" borderId="3" xfId="0" applyNumberFormat="1" applyFont="1" applyFill="1" applyBorder="1" applyAlignment="1">
      <alignment horizontal="left" wrapText="1"/>
    </xf>
    <xf numFmtId="0" fontId="1" fillId="0" borderId="3" xfId="0" applyFont="1" applyFill="1" applyBorder="1" applyAlignment="1">
      <alignment vertical="center" wrapText="1"/>
    </xf>
    <xf numFmtId="1" fontId="1" fillId="0" borderId="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1" fontId="2" fillId="0" borderId="0" xfId="0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opLeftCell="A46" workbookViewId="0">
      <selection activeCell="A60" sqref="A60:XFD60"/>
    </sheetView>
  </sheetViews>
  <sheetFormatPr defaultColWidth="19.42578125" defaultRowHeight="12.75"/>
  <cols>
    <col min="1" max="1" width="5" style="54" customWidth="1"/>
    <col min="2" max="2" width="45.140625" style="53" customWidth="1"/>
    <col min="3" max="3" width="21.7109375" style="53" customWidth="1"/>
    <col min="4" max="4" width="20.5703125" style="54" customWidth="1"/>
    <col min="5" max="5" width="9.7109375" style="54" customWidth="1"/>
    <col min="6" max="6" width="19.42578125" style="56" customWidth="1"/>
    <col min="7" max="16384" width="19.42578125" style="54"/>
  </cols>
  <sheetData>
    <row r="1" spans="1:9" ht="42.75" customHeight="1">
      <c r="B1" s="91" t="s">
        <v>122</v>
      </c>
      <c r="C1" s="91"/>
      <c r="D1" s="91"/>
      <c r="E1" s="55"/>
      <c r="G1" s="55"/>
      <c r="H1" s="55"/>
      <c r="I1" s="55"/>
    </row>
    <row r="2" spans="1:9">
      <c r="B2" s="52" t="s">
        <v>101</v>
      </c>
      <c r="C2" s="1"/>
      <c r="D2" s="51"/>
      <c r="E2" s="55"/>
      <c r="G2" s="55"/>
      <c r="H2" s="55"/>
      <c r="I2" s="55"/>
    </row>
    <row r="3" spans="1:9" ht="15" customHeight="1">
      <c r="A3" s="57"/>
      <c r="B3" s="50" t="s">
        <v>102</v>
      </c>
      <c r="C3" s="52" t="s">
        <v>98</v>
      </c>
      <c r="D3" s="1">
        <v>3924.8</v>
      </c>
      <c r="E3" s="55"/>
      <c r="G3" s="55"/>
      <c r="H3" s="55"/>
      <c r="I3" s="55"/>
    </row>
    <row r="4" spans="1:9">
      <c r="A4" s="57"/>
      <c r="B4" s="2"/>
      <c r="C4" s="2"/>
      <c r="D4" s="2"/>
      <c r="E4" s="55"/>
      <c r="G4" s="55"/>
      <c r="H4" s="55"/>
      <c r="I4" s="55"/>
    </row>
    <row r="5" spans="1:9" ht="25.5" customHeight="1">
      <c r="A5" s="28"/>
      <c r="B5" s="3" t="s">
        <v>0</v>
      </c>
      <c r="C5" s="3" t="s">
        <v>1</v>
      </c>
      <c r="D5" s="4" t="s">
        <v>99</v>
      </c>
      <c r="E5" s="58"/>
    </row>
    <row r="6" spans="1:9" ht="17.25" customHeight="1">
      <c r="A6" s="86" t="s">
        <v>2</v>
      </c>
      <c r="B6" s="87"/>
      <c r="C6" s="87"/>
      <c r="D6" s="88"/>
      <c r="E6" s="55"/>
    </row>
    <row r="7" spans="1:9" ht="51">
      <c r="A7" s="5" t="s">
        <v>3</v>
      </c>
      <c r="B7" s="6" t="s">
        <v>4</v>
      </c>
      <c r="C7" s="7" t="s">
        <v>93</v>
      </c>
      <c r="D7" s="8"/>
      <c r="E7" s="59"/>
    </row>
    <row r="8" spans="1:9">
      <c r="A8" s="5" t="s">
        <v>5</v>
      </c>
      <c r="B8" s="9" t="s">
        <v>6</v>
      </c>
      <c r="C8" s="7" t="s">
        <v>7</v>
      </c>
      <c r="D8" s="10"/>
      <c r="E8" s="59"/>
    </row>
    <row r="9" spans="1:9">
      <c r="A9" s="5" t="s">
        <v>8</v>
      </c>
      <c r="B9" s="9" t="s">
        <v>9</v>
      </c>
      <c r="C9" s="7" t="s">
        <v>10</v>
      </c>
      <c r="D9" s="10"/>
      <c r="E9" s="59"/>
    </row>
    <row r="10" spans="1:9" ht="79.5" customHeight="1">
      <c r="A10" s="5" t="s">
        <v>11</v>
      </c>
      <c r="B10" s="11" t="s">
        <v>12</v>
      </c>
      <c r="C10" s="7" t="s">
        <v>13</v>
      </c>
      <c r="D10" s="12">
        <v>2.9</v>
      </c>
      <c r="E10" s="60"/>
      <c r="F10" s="61"/>
    </row>
    <row r="11" spans="1:9" ht="18.75" customHeight="1">
      <c r="A11" s="5" t="s">
        <v>14</v>
      </c>
      <c r="B11" s="6" t="s">
        <v>15</v>
      </c>
      <c r="C11" s="7" t="s">
        <v>7</v>
      </c>
      <c r="D11" s="10"/>
      <c r="E11" s="60"/>
    </row>
    <row r="12" spans="1:9" ht="17.25" customHeight="1">
      <c r="A12" s="5" t="s">
        <v>16</v>
      </c>
      <c r="B12" s="6" t="s">
        <v>17</v>
      </c>
      <c r="C12" s="7" t="s">
        <v>18</v>
      </c>
      <c r="D12" s="10"/>
      <c r="E12" s="60"/>
    </row>
    <row r="13" spans="1:9">
      <c r="A13" s="5" t="s">
        <v>19</v>
      </c>
      <c r="B13" s="9" t="s">
        <v>20</v>
      </c>
      <c r="C13" s="7" t="s">
        <v>7</v>
      </c>
      <c r="D13" s="13">
        <v>0.11</v>
      </c>
      <c r="E13" s="60"/>
    </row>
    <row r="14" spans="1:9">
      <c r="A14" s="14"/>
      <c r="B14" s="37" t="s">
        <v>21</v>
      </c>
      <c r="C14" s="7"/>
      <c r="D14" s="15">
        <f>D8+D10+D12+D13</f>
        <v>3.01</v>
      </c>
      <c r="E14" s="60"/>
    </row>
    <row r="15" spans="1:9" ht="15" customHeight="1">
      <c r="A15" s="86" t="s">
        <v>22</v>
      </c>
      <c r="B15" s="87"/>
      <c r="C15" s="87"/>
      <c r="D15" s="88"/>
      <c r="E15" s="62"/>
      <c r="F15" s="62"/>
    </row>
    <row r="16" spans="1:9" ht="25.5">
      <c r="A16" s="5" t="s">
        <v>23</v>
      </c>
      <c r="B16" s="7" t="s">
        <v>24</v>
      </c>
      <c r="C16" s="7" t="s">
        <v>25</v>
      </c>
      <c r="D16" s="47"/>
      <c r="E16" s="56"/>
    </row>
    <row r="17" spans="1:6">
      <c r="A17" s="16" t="s">
        <v>26</v>
      </c>
      <c r="B17" s="7" t="s">
        <v>27</v>
      </c>
      <c r="C17" s="7" t="s">
        <v>28</v>
      </c>
      <c r="D17" s="17"/>
      <c r="E17" s="56"/>
    </row>
    <row r="18" spans="1:6">
      <c r="A18" s="5" t="s">
        <v>29</v>
      </c>
      <c r="B18" s="7" t="s">
        <v>30</v>
      </c>
      <c r="C18" s="7" t="s">
        <v>25</v>
      </c>
      <c r="D18" s="17"/>
      <c r="E18" s="56"/>
    </row>
    <row r="19" spans="1:6">
      <c r="A19" s="5" t="s">
        <v>31</v>
      </c>
      <c r="B19" s="18" t="s">
        <v>32</v>
      </c>
      <c r="C19" s="19" t="s">
        <v>25</v>
      </c>
      <c r="D19" s="17"/>
      <c r="E19" s="56"/>
    </row>
    <row r="20" spans="1:6">
      <c r="A20" s="5" t="s">
        <v>33</v>
      </c>
      <c r="B20" s="20" t="s">
        <v>34</v>
      </c>
      <c r="C20" s="7" t="s">
        <v>28</v>
      </c>
      <c r="D20" s="21">
        <v>5.97</v>
      </c>
      <c r="E20" s="56"/>
      <c r="F20" s="61"/>
    </row>
    <row r="21" spans="1:6" ht="51">
      <c r="A21" s="5" t="s">
        <v>35</v>
      </c>
      <c r="B21" s="19" t="s">
        <v>36</v>
      </c>
      <c r="C21" s="9" t="s">
        <v>37</v>
      </c>
      <c r="D21" s="17"/>
      <c r="E21" s="56"/>
    </row>
    <row r="22" spans="1:6" ht="25.5">
      <c r="A22" s="5" t="s">
        <v>38</v>
      </c>
      <c r="B22" s="19" t="s">
        <v>39</v>
      </c>
      <c r="C22" s="7" t="s">
        <v>40</v>
      </c>
      <c r="D22" s="17"/>
      <c r="E22" s="56"/>
    </row>
    <row r="23" spans="1:6" ht="38.25">
      <c r="A23" s="5" t="s">
        <v>41</v>
      </c>
      <c r="B23" s="6" t="s">
        <v>42</v>
      </c>
      <c r="C23" s="9" t="s">
        <v>43</v>
      </c>
      <c r="D23" s="10"/>
      <c r="E23" s="56"/>
    </row>
    <row r="24" spans="1:6" ht="25.5">
      <c r="A24" s="5" t="s">
        <v>44</v>
      </c>
      <c r="B24" s="6" t="s">
        <v>45</v>
      </c>
      <c r="C24" s="9"/>
      <c r="D24" s="48"/>
      <c r="E24" s="56"/>
    </row>
    <row r="25" spans="1:6">
      <c r="A25" s="5" t="s">
        <v>46</v>
      </c>
      <c r="B25" s="7" t="s">
        <v>47</v>
      </c>
      <c r="C25" s="7" t="s">
        <v>48</v>
      </c>
      <c r="D25" s="22">
        <v>0.22</v>
      </c>
      <c r="E25" s="56"/>
    </row>
    <row r="26" spans="1:6">
      <c r="A26" s="14"/>
      <c r="B26" s="63" t="s">
        <v>21</v>
      </c>
      <c r="C26" s="23"/>
      <c r="D26" s="24">
        <f>D20+D25</f>
        <v>6.1899999999999995</v>
      </c>
      <c r="E26" s="56"/>
    </row>
    <row r="27" spans="1:6">
      <c r="A27" s="83" t="s">
        <v>49</v>
      </c>
      <c r="B27" s="84"/>
      <c r="C27" s="84"/>
      <c r="D27" s="85"/>
      <c r="E27" s="56"/>
    </row>
    <row r="28" spans="1:6" ht="51">
      <c r="A28" s="5" t="s">
        <v>50</v>
      </c>
      <c r="B28" s="6" t="s">
        <v>51</v>
      </c>
      <c r="C28" s="9" t="s">
        <v>52</v>
      </c>
      <c r="D28" s="3">
        <v>1.74</v>
      </c>
      <c r="E28" s="56"/>
    </row>
    <row r="29" spans="1:6" ht="51">
      <c r="A29" s="5" t="s">
        <v>53</v>
      </c>
      <c r="B29" s="6" t="s">
        <v>54</v>
      </c>
      <c r="C29" s="9" t="s">
        <v>94</v>
      </c>
      <c r="D29" s="3">
        <v>0.49</v>
      </c>
      <c r="E29" s="56"/>
    </row>
    <row r="30" spans="1:6" ht="25.5">
      <c r="A30" s="16" t="s">
        <v>55</v>
      </c>
      <c r="B30" s="6" t="s">
        <v>56</v>
      </c>
      <c r="C30" s="7" t="s">
        <v>57</v>
      </c>
      <c r="D30" s="3">
        <v>0.47</v>
      </c>
      <c r="E30" s="56"/>
    </row>
    <row r="31" spans="1:6">
      <c r="A31" s="25"/>
      <c r="B31" s="64" t="s">
        <v>21</v>
      </c>
      <c r="C31" s="26"/>
      <c r="D31" s="27">
        <f>D28+D29+D30</f>
        <v>2.7</v>
      </c>
      <c r="E31" s="56"/>
    </row>
    <row r="32" spans="1:6" ht="29.25" customHeight="1">
      <c r="A32" s="83" t="s">
        <v>58</v>
      </c>
      <c r="B32" s="84"/>
      <c r="C32" s="84"/>
      <c r="D32" s="85"/>
      <c r="E32" s="56"/>
    </row>
    <row r="33" spans="1:6" ht="38.25">
      <c r="A33" s="28" t="s">
        <v>59</v>
      </c>
      <c r="B33" s="29" t="s">
        <v>60</v>
      </c>
      <c r="C33" s="30" t="s">
        <v>61</v>
      </c>
      <c r="D33" s="31">
        <v>0.46</v>
      </c>
      <c r="E33" s="56"/>
      <c r="F33" s="61"/>
    </row>
    <row r="34" spans="1:6">
      <c r="A34" s="28" t="s">
        <v>62</v>
      </c>
      <c r="B34" s="29" t="s">
        <v>63</v>
      </c>
      <c r="C34" s="7" t="s">
        <v>7</v>
      </c>
      <c r="D34" s="31">
        <v>0.08</v>
      </c>
      <c r="E34" s="56"/>
      <c r="F34" s="61"/>
    </row>
    <row r="35" spans="1:6">
      <c r="A35" s="14"/>
      <c r="B35" s="32" t="s">
        <v>21</v>
      </c>
      <c r="C35" s="33"/>
      <c r="D35" s="34">
        <f>D33+D34</f>
        <v>0.54</v>
      </c>
      <c r="E35" s="56"/>
    </row>
    <row r="36" spans="1:6" ht="27.75" customHeight="1">
      <c r="A36" s="83" t="s">
        <v>64</v>
      </c>
      <c r="B36" s="84"/>
      <c r="C36" s="84"/>
      <c r="D36" s="85"/>
      <c r="E36" s="56"/>
    </row>
    <row r="37" spans="1:6" ht="38.25">
      <c r="A37" s="47" t="s">
        <v>65</v>
      </c>
      <c r="B37" s="30" t="s">
        <v>66</v>
      </c>
      <c r="C37" s="30" t="s">
        <v>61</v>
      </c>
      <c r="D37" s="3">
        <v>2.15</v>
      </c>
      <c r="E37" s="56"/>
    </row>
    <row r="38" spans="1:6" ht="38.25">
      <c r="A38" s="47" t="s">
        <v>67</v>
      </c>
      <c r="B38" s="30" t="s">
        <v>68</v>
      </c>
      <c r="C38" s="35" t="s">
        <v>7</v>
      </c>
      <c r="D38" s="3">
        <v>0.5</v>
      </c>
      <c r="E38" s="56"/>
      <c r="F38" s="61"/>
    </row>
    <row r="39" spans="1:6" ht="38.25">
      <c r="A39" s="36" t="s">
        <v>69</v>
      </c>
      <c r="B39" s="30" t="s">
        <v>70</v>
      </c>
      <c r="C39" s="30" t="s">
        <v>71</v>
      </c>
      <c r="D39" s="3">
        <v>0.09</v>
      </c>
      <c r="E39" s="56"/>
      <c r="F39" s="61"/>
    </row>
    <row r="40" spans="1:6" ht="51">
      <c r="A40" s="36" t="s">
        <v>95</v>
      </c>
      <c r="B40" s="30" t="s">
        <v>96</v>
      </c>
      <c r="C40" s="30" t="s">
        <v>97</v>
      </c>
      <c r="D40" s="49">
        <v>1.1000000000000001</v>
      </c>
      <c r="E40" s="56"/>
      <c r="F40" s="61"/>
    </row>
    <row r="41" spans="1:6">
      <c r="A41" s="14"/>
      <c r="B41" s="37" t="s">
        <v>72</v>
      </c>
      <c r="C41" s="37"/>
      <c r="D41" s="27">
        <f>D37+D38+D39+D40</f>
        <v>3.84</v>
      </c>
      <c r="E41" s="56"/>
    </row>
    <row r="42" spans="1:6">
      <c r="A42" s="86" t="s">
        <v>73</v>
      </c>
      <c r="B42" s="87"/>
      <c r="C42" s="87"/>
      <c r="D42" s="88"/>
      <c r="E42" s="56"/>
    </row>
    <row r="43" spans="1:6" ht="25.5">
      <c r="A43" s="14" t="s">
        <v>74</v>
      </c>
      <c r="B43" s="6" t="s">
        <v>75</v>
      </c>
      <c r="C43" s="18" t="s">
        <v>118</v>
      </c>
      <c r="D43" s="34">
        <v>4.26</v>
      </c>
      <c r="E43" s="56"/>
    </row>
    <row r="44" spans="1:6">
      <c r="A44" s="86" t="s">
        <v>76</v>
      </c>
      <c r="B44" s="87"/>
      <c r="C44" s="87"/>
      <c r="D44" s="88"/>
      <c r="E44" s="56"/>
    </row>
    <row r="45" spans="1:6">
      <c r="A45" s="38" t="s">
        <v>77</v>
      </c>
      <c r="B45" s="20" t="s">
        <v>78</v>
      </c>
      <c r="C45" s="39" t="s">
        <v>119</v>
      </c>
      <c r="D45" s="34">
        <v>2.2400000000000002</v>
      </c>
      <c r="E45" s="56"/>
    </row>
    <row r="46" spans="1:6">
      <c r="A46" s="40" t="s">
        <v>79</v>
      </c>
      <c r="B46" s="41" t="s">
        <v>80</v>
      </c>
      <c r="C46" s="39" t="s">
        <v>119</v>
      </c>
      <c r="D46" s="34">
        <v>0.09</v>
      </c>
      <c r="E46" s="56"/>
      <c r="F46" s="61"/>
    </row>
    <row r="47" spans="1:6">
      <c r="A47" s="42"/>
      <c r="B47" s="64" t="s">
        <v>21</v>
      </c>
      <c r="C47" s="43"/>
      <c r="D47" s="44">
        <f>D45+D46</f>
        <v>2.33</v>
      </c>
      <c r="E47" s="56"/>
    </row>
    <row r="48" spans="1:6">
      <c r="A48" s="42"/>
      <c r="B48" s="86" t="s">
        <v>81</v>
      </c>
      <c r="C48" s="87"/>
      <c r="D48" s="88"/>
      <c r="E48" s="56"/>
    </row>
    <row r="49" spans="1:8" ht="25.5">
      <c r="A49" s="45" t="s">
        <v>82</v>
      </c>
      <c r="B49" s="6" t="s">
        <v>83</v>
      </c>
      <c r="C49" s="19" t="s">
        <v>57</v>
      </c>
      <c r="D49" s="46">
        <v>1.2589999999999999</v>
      </c>
    </row>
    <row r="50" spans="1:8" ht="25.5">
      <c r="A50" s="45" t="s">
        <v>84</v>
      </c>
      <c r="B50" s="19" t="s">
        <v>85</v>
      </c>
      <c r="C50" s="19" t="s">
        <v>57</v>
      </c>
      <c r="D50" s="89">
        <f>ROUND(0.527*1.067,2)</f>
        <v>0.56000000000000005</v>
      </c>
    </row>
    <row r="51" spans="1:8" ht="25.5">
      <c r="A51" s="45" t="s">
        <v>86</v>
      </c>
      <c r="B51" s="19" t="s">
        <v>87</v>
      </c>
      <c r="C51" s="19" t="s">
        <v>57</v>
      </c>
      <c r="D51" s="90"/>
    </row>
    <row r="52" spans="1:8" ht="25.5">
      <c r="A52" s="45" t="s">
        <v>88</v>
      </c>
      <c r="B52" s="19" t="s">
        <v>89</v>
      </c>
      <c r="C52" s="9" t="s">
        <v>120</v>
      </c>
      <c r="D52" s="46">
        <v>1E-3</v>
      </c>
    </row>
    <row r="53" spans="1:8">
      <c r="A53" s="42"/>
      <c r="B53" s="65" t="s">
        <v>72</v>
      </c>
      <c r="C53" s="9"/>
      <c r="D53" s="27">
        <f>D49+D50+D52</f>
        <v>1.8199999999999998</v>
      </c>
    </row>
    <row r="54" spans="1:8">
      <c r="A54" s="42"/>
      <c r="B54" s="64" t="s">
        <v>90</v>
      </c>
      <c r="C54" s="4"/>
      <c r="D54" s="27">
        <f>D14+D26+D31+D35+D41+D43+D47+D53</f>
        <v>24.689999999999998</v>
      </c>
    </row>
    <row r="55" spans="1:8">
      <c r="A55" s="14"/>
      <c r="B55" s="9" t="s">
        <v>91</v>
      </c>
      <c r="C55" s="4"/>
      <c r="D55" s="66">
        <f>D54*D3</f>
        <v>96903.311999999991</v>
      </c>
      <c r="E55" s="57"/>
    </row>
    <row r="56" spans="1:8">
      <c r="A56" s="14"/>
      <c r="B56" s="9" t="s">
        <v>92</v>
      </c>
      <c r="C56" s="7"/>
      <c r="D56" s="66">
        <f>D55*12</f>
        <v>1162839.7439999999</v>
      </c>
      <c r="E56" s="57"/>
    </row>
    <row r="57" spans="1:8">
      <c r="A57" s="57"/>
      <c r="B57" s="67"/>
      <c r="C57" s="68"/>
      <c r="D57" s="69"/>
      <c r="E57" s="57"/>
    </row>
    <row r="58" spans="1:8">
      <c r="F58" s="54"/>
      <c r="G58" s="56"/>
      <c r="H58" s="56"/>
    </row>
    <row r="60" spans="1:8">
      <c r="B60" s="53" t="s">
        <v>126</v>
      </c>
      <c r="D60" s="79" t="s">
        <v>127</v>
      </c>
    </row>
  </sheetData>
  <mergeCells count="10">
    <mergeCell ref="B1:D1"/>
    <mergeCell ref="A6:D6"/>
    <mergeCell ref="A15:D15"/>
    <mergeCell ref="A27:D27"/>
    <mergeCell ref="A32:D32"/>
    <mergeCell ref="A36:D36"/>
    <mergeCell ref="A42:D42"/>
    <mergeCell ref="A44:D44"/>
    <mergeCell ref="B48:D48"/>
    <mergeCell ref="D50:D51"/>
  </mergeCells>
  <pageMargins left="0.28000000000000003" right="0.17" top="0.24" bottom="0.17" header="0.17" footer="0.17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61"/>
  <sheetViews>
    <sheetView topLeftCell="A40" workbookViewId="0">
      <selection activeCell="B61" sqref="B61:D61"/>
    </sheetView>
  </sheetViews>
  <sheetFormatPr defaultColWidth="19.42578125" defaultRowHeight="12.75"/>
  <cols>
    <col min="1" max="1" width="5" style="54" customWidth="1"/>
    <col min="2" max="2" width="45.140625" style="53" customWidth="1"/>
    <col min="3" max="3" width="21.7109375" style="53" customWidth="1"/>
    <col min="4" max="4" width="20.5703125" style="54" customWidth="1"/>
    <col min="5" max="5" width="9.7109375" style="54" customWidth="1"/>
    <col min="6" max="6" width="19.42578125" style="56" customWidth="1"/>
    <col min="7" max="16384" width="19.42578125" style="54"/>
  </cols>
  <sheetData>
    <row r="2" spans="1:4" ht="42" customHeight="1">
      <c r="B2" s="91" t="s">
        <v>121</v>
      </c>
      <c r="C2" s="91"/>
      <c r="D2" s="91"/>
    </row>
    <row r="3" spans="1:4">
      <c r="B3" s="52" t="s">
        <v>101</v>
      </c>
      <c r="C3" s="70"/>
      <c r="D3" s="73"/>
    </row>
    <row r="4" spans="1:4">
      <c r="A4" s="57"/>
      <c r="B4" s="50" t="s">
        <v>111</v>
      </c>
      <c r="C4" s="52" t="s">
        <v>98</v>
      </c>
      <c r="D4" s="70">
        <v>3277.5</v>
      </c>
    </row>
    <row r="5" spans="1:4">
      <c r="A5" s="57"/>
      <c r="B5" s="2"/>
      <c r="C5" s="2"/>
      <c r="D5" s="2"/>
    </row>
    <row r="6" spans="1:4" ht="38.25">
      <c r="A6" s="28"/>
      <c r="B6" s="3" t="s">
        <v>0</v>
      </c>
      <c r="C6" s="3" t="s">
        <v>1</v>
      </c>
      <c r="D6" s="4" t="s">
        <v>99</v>
      </c>
    </row>
    <row r="7" spans="1:4">
      <c r="A7" s="86" t="s">
        <v>2</v>
      </c>
      <c r="B7" s="87"/>
      <c r="C7" s="87"/>
      <c r="D7" s="88"/>
    </row>
    <row r="8" spans="1:4" ht="51">
      <c r="A8" s="5" t="s">
        <v>3</v>
      </c>
      <c r="B8" s="6" t="s">
        <v>4</v>
      </c>
      <c r="C8" s="7" t="s">
        <v>93</v>
      </c>
      <c r="D8" s="8"/>
    </row>
    <row r="9" spans="1:4">
      <c r="A9" s="5" t="s">
        <v>5</v>
      </c>
      <c r="B9" s="9" t="s">
        <v>6</v>
      </c>
      <c r="C9" s="7" t="s">
        <v>7</v>
      </c>
      <c r="D9" s="10"/>
    </row>
    <row r="10" spans="1:4">
      <c r="A10" s="5" t="s">
        <v>8</v>
      </c>
      <c r="B10" s="9" t="s">
        <v>9</v>
      </c>
      <c r="C10" s="7" t="s">
        <v>10</v>
      </c>
      <c r="D10" s="10"/>
    </row>
    <row r="11" spans="1:4" ht="76.5">
      <c r="A11" s="5" t="s">
        <v>11</v>
      </c>
      <c r="B11" s="11" t="s">
        <v>12</v>
      </c>
      <c r="C11" s="7" t="s">
        <v>13</v>
      </c>
      <c r="D11" s="12">
        <v>2.9</v>
      </c>
    </row>
    <row r="12" spans="1:4">
      <c r="A12" s="5" t="s">
        <v>14</v>
      </c>
      <c r="B12" s="6" t="s">
        <v>15</v>
      </c>
      <c r="C12" s="7" t="s">
        <v>7</v>
      </c>
      <c r="D12" s="10"/>
    </row>
    <row r="13" spans="1:4">
      <c r="A13" s="5" t="s">
        <v>16</v>
      </c>
      <c r="B13" s="6" t="s">
        <v>17</v>
      </c>
      <c r="C13" s="7" t="s">
        <v>18</v>
      </c>
      <c r="D13" s="10"/>
    </row>
    <row r="14" spans="1:4">
      <c r="A14" s="5" t="s">
        <v>19</v>
      </c>
      <c r="B14" s="9" t="s">
        <v>20</v>
      </c>
      <c r="C14" s="7" t="s">
        <v>7</v>
      </c>
      <c r="D14" s="13">
        <v>0.11</v>
      </c>
    </row>
    <row r="15" spans="1:4">
      <c r="A15" s="14"/>
      <c r="B15" s="37" t="s">
        <v>21</v>
      </c>
      <c r="C15" s="7"/>
      <c r="D15" s="15">
        <f>D9+D11+D13+D14</f>
        <v>3.01</v>
      </c>
    </row>
    <row r="16" spans="1:4">
      <c r="A16" s="86" t="s">
        <v>22</v>
      </c>
      <c r="B16" s="87"/>
      <c r="C16" s="87"/>
      <c r="D16" s="88"/>
    </row>
    <row r="17" spans="1:4" ht="25.5">
      <c r="A17" s="5" t="s">
        <v>23</v>
      </c>
      <c r="B17" s="7" t="s">
        <v>24</v>
      </c>
      <c r="C17" s="7" t="s">
        <v>25</v>
      </c>
      <c r="D17" s="71"/>
    </row>
    <row r="18" spans="1:4">
      <c r="A18" s="16" t="s">
        <v>26</v>
      </c>
      <c r="B18" s="7" t="s">
        <v>27</v>
      </c>
      <c r="C18" s="7" t="s">
        <v>28</v>
      </c>
      <c r="D18" s="17"/>
    </row>
    <row r="19" spans="1:4">
      <c r="A19" s="5" t="s">
        <v>29</v>
      </c>
      <c r="B19" s="7" t="s">
        <v>30</v>
      </c>
      <c r="C19" s="7" t="s">
        <v>25</v>
      </c>
      <c r="D19" s="17"/>
    </row>
    <row r="20" spans="1:4">
      <c r="A20" s="5" t="s">
        <v>31</v>
      </c>
      <c r="B20" s="18" t="s">
        <v>32</v>
      </c>
      <c r="C20" s="19" t="s">
        <v>25</v>
      </c>
      <c r="D20" s="17"/>
    </row>
    <row r="21" spans="1:4">
      <c r="A21" s="5" t="s">
        <v>33</v>
      </c>
      <c r="B21" s="20" t="s">
        <v>34</v>
      </c>
      <c r="C21" s="7" t="s">
        <v>28</v>
      </c>
      <c r="D21" s="21">
        <v>5.97</v>
      </c>
    </row>
    <row r="22" spans="1:4" ht="51">
      <c r="A22" s="5" t="s">
        <v>35</v>
      </c>
      <c r="B22" s="19" t="s">
        <v>36</v>
      </c>
      <c r="C22" s="9" t="s">
        <v>37</v>
      </c>
      <c r="D22" s="17"/>
    </row>
    <row r="23" spans="1:4" ht="25.5">
      <c r="A23" s="5" t="s">
        <v>38</v>
      </c>
      <c r="B23" s="19" t="s">
        <v>39</v>
      </c>
      <c r="C23" s="7" t="s">
        <v>40</v>
      </c>
      <c r="D23" s="17"/>
    </row>
    <row r="24" spans="1:4" ht="38.25">
      <c r="A24" s="5" t="s">
        <v>41</v>
      </c>
      <c r="B24" s="6" t="s">
        <v>42</v>
      </c>
      <c r="C24" s="9" t="s">
        <v>43</v>
      </c>
      <c r="D24" s="10"/>
    </row>
    <row r="25" spans="1:4" ht="25.5">
      <c r="A25" s="5" t="s">
        <v>44</v>
      </c>
      <c r="B25" s="6" t="s">
        <v>45</v>
      </c>
      <c r="C25" s="9"/>
      <c r="D25" s="72"/>
    </row>
    <row r="26" spans="1:4">
      <c r="A26" s="5" t="s">
        <v>46</v>
      </c>
      <c r="B26" s="7" t="s">
        <v>47</v>
      </c>
      <c r="C26" s="7" t="s">
        <v>48</v>
      </c>
      <c r="D26" s="22">
        <v>0.22</v>
      </c>
    </row>
    <row r="27" spans="1:4">
      <c r="A27" s="14"/>
      <c r="B27" s="63" t="s">
        <v>21</v>
      </c>
      <c r="C27" s="23"/>
      <c r="D27" s="24">
        <f>D21+D26</f>
        <v>6.1899999999999995</v>
      </c>
    </row>
    <row r="28" spans="1:4">
      <c r="A28" s="83" t="s">
        <v>49</v>
      </c>
      <c r="B28" s="84"/>
      <c r="C28" s="84"/>
      <c r="D28" s="85"/>
    </row>
    <row r="29" spans="1:4" ht="51">
      <c r="A29" s="5" t="s">
        <v>50</v>
      </c>
      <c r="B29" s="6" t="s">
        <v>51</v>
      </c>
      <c r="C29" s="9" t="s">
        <v>52</v>
      </c>
      <c r="D29" s="3">
        <v>1.74</v>
      </c>
    </row>
    <row r="30" spans="1:4" ht="51">
      <c r="A30" s="5" t="s">
        <v>53</v>
      </c>
      <c r="B30" s="6" t="s">
        <v>54</v>
      </c>
      <c r="C30" s="9" t="s">
        <v>94</v>
      </c>
      <c r="D30" s="3">
        <v>0.49</v>
      </c>
    </row>
    <row r="31" spans="1:4" ht="25.5">
      <c r="A31" s="16" t="s">
        <v>55</v>
      </c>
      <c r="B31" s="6" t="s">
        <v>56</v>
      </c>
      <c r="C31" s="7" t="s">
        <v>57</v>
      </c>
      <c r="D31" s="3">
        <v>0.47</v>
      </c>
    </row>
    <row r="32" spans="1:4">
      <c r="A32" s="25"/>
      <c r="B32" s="64" t="s">
        <v>21</v>
      </c>
      <c r="C32" s="26"/>
      <c r="D32" s="27">
        <f>D29+D30+D31</f>
        <v>2.7</v>
      </c>
    </row>
    <row r="33" spans="1:4">
      <c r="A33" s="83" t="s">
        <v>58</v>
      </c>
      <c r="B33" s="84"/>
      <c r="C33" s="84"/>
      <c r="D33" s="85"/>
    </row>
    <row r="34" spans="1:4" ht="38.25">
      <c r="A34" s="28" t="s">
        <v>59</v>
      </c>
      <c r="B34" s="29" t="s">
        <v>60</v>
      </c>
      <c r="C34" s="30" t="s">
        <v>61</v>
      </c>
      <c r="D34" s="31">
        <v>0.46</v>
      </c>
    </row>
    <row r="35" spans="1:4">
      <c r="A35" s="28" t="s">
        <v>62</v>
      </c>
      <c r="B35" s="29" t="s">
        <v>63</v>
      </c>
      <c r="C35" s="7" t="s">
        <v>7</v>
      </c>
      <c r="D35" s="31">
        <v>0.08</v>
      </c>
    </row>
    <row r="36" spans="1:4">
      <c r="A36" s="14"/>
      <c r="B36" s="32" t="s">
        <v>21</v>
      </c>
      <c r="C36" s="33"/>
      <c r="D36" s="34">
        <f>D34+D35</f>
        <v>0.54</v>
      </c>
    </row>
    <row r="37" spans="1:4">
      <c r="A37" s="83" t="s">
        <v>64</v>
      </c>
      <c r="B37" s="84"/>
      <c r="C37" s="84"/>
      <c r="D37" s="85"/>
    </row>
    <row r="38" spans="1:4" ht="38.25">
      <c r="A38" s="71" t="s">
        <v>65</v>
      </c>
      <c r="B38" s="30" t="s">
        <v>66</v>
      </c>
      <c r="C38" s="30" t="s">
        <v>61</v>
      </c>
      <c r="D38" s="3">
        <v>2.15</v>
      </c>
    </row>
    <row r="39" spans="1:4" ht="38.25">
      <c r="A39" s="71" t="s">
        <v>67</v>
      </c>
      <c r="B39" s="30" t="s">
        <v>68</v>
      </c>
      <c r="C39" s="35" t="s">
        <v>7</v>
      </c>
      <c r="D39" s="3">
        <v>0.5</v>
      </c>
    </row>
    <row r="40" spans="1:4" ht="38.25">
      <c r="A40" s="36" t="s">
        <v>69</v>
      </c>
      <c r="B40" s="30" t="s">
        <v>70</v>
      </c>
      <c r="C40" s="30" t="s">
        <v>71</v>
      </c>
      <c r="D40" s="3">
        <v>0.09</v>
      </c>
    </row>
    <row r="41" spans="1:4" ht="51">
      <c r="A41" s="36" t="s">
        <v>95</v>
      </c>
      <c r="B41" s="30" t="s">
        <v>96</v>
      </c>
      <c r="C41" s="30" t="s">
        <v>97</v>
      </c>
      <c r="D41" s="49">
        <v>1.1000000000000001</v>
      </c>
    </row>
    <row r="42" spans="1:4">
      <c r="A42" s="14"/>
      <c r="B42" s="37" t="s">
        <v>72</v>
      </c>
      <c r="C42" s="37"/>
      <c r="D42" s="27">
        <f>D38+D39+D40+D41</f>
        <v>3.84</v>
      </c>
    </row>
    <row r="43" spans="1:4">
      <c r="A43" s="86" t="s">
        <v>73</v>
      </c>
      <c r="B43" s="87"/>
      <c r="C43" s="87"/>
      <c r="D43" s="88"/>
    </row>
    <row r="44" spans="1:4" ht="25.5">
      <c r="A44" s="14" t="s">
        <v>74</v>
      </c>
      <c r="B44" s="6" t="s">
        <v>75</v>
      </c>
      <c r="C44" s="18" t="s">
        <v>118</v>
      </c>
      <c r="D44" s="34">
        <v>4.26</v>
      </c>
    </row>
    <row r="45" spans="1:4">
      <c r="A45" s="86" t="s">
        <v>76</v>
      </c>
      <c r="B45" s="87"/>
      <c r="C45" s="87"/>
      <c r="D45" s="88"/>
    </row>
    <row r="46" spans="1:4">
      <c r="A46" s="38" t="s">
        <v>77</v>
      </c>
      <c r="B46" s="20" t="s">
        <v>78</v>
      </c>
      <c r="C46" s="39" t="s">
        <v>119</v>
      </c>
      <c r="D46" s="34">
        <v>2.2400000000000002</v>
      </c>
    </row>
    <row r="47" spans="1:4">
      <c r="A47" s="40" t="s">
        <v>79</v>
      </c>
      <c r="B47" s="41" t="s">
        <v>80</v>
      </c>
      <c r="C47" s="39" t="s">
        <v>119</v>
      </c>
      <c r="D47" s="34">
        <v>0.09</v>
      </c>
    </row>
    <row r="48" spans="1:4">
      <c r="A48" s="42"/>
      <c r="B48" s="64" t="s">
        <v>21</v>
      </c>
      <c r="C48" s="43"/>
      <c r="D48" s="44">
        <f>D46+D47</f>
        <v>2.33</v>
      </c>
    </row>
    <row r="49" spans="1:4">
      <c r="A49" s="42"/>
      <c r="B49" s="86" t="s">
        <v>81</v>
      </c>
      <c r="C49" s="87"/>
      <c r="D49" s="88"/>
    </row>
    <row r="50" spans="1:4" ht="25.5">
      <c r="A50" s="45" t="s">
        <v>82</v>
      </c>
      <c r="B50" s="6" t="s">
        <v>83</v>
      </c>
      <c r="C50" s="19" t="s">
        <v>57</v>
      </c>
      <c r="D50" s="46">
        <v>1.2589999999999999</v>
      </c>
    </row>
    <row r="51" spans="1:4" ht="25.5">
      <c r="A51" s="45" t="s">
        <v>84</v>
      </c>
      <c r="B51" s="19" t="s">
        <v>85</v>
      </c>
      <c r="C51" s="19" t="s">
        <v>57</v>
      </c>
      <c r="D51" s="89">
        <f>ROUND(0.527*1.067,2)</f>
        <v>0.56000000000000005</v>
      </c>
    </row>
    <row r="52" spans="1:4" ht="25.5">
      <c r="A52" s="45" t="s">
        <v>86</v>
      </c>
      <c r="B52" s="19" t="s">
        <v>87</v>
      </c>
      <c r="C52" s="19" t="s">
        <v>57</v>
      </c>
      <c r="D52" s="90"/>
    </row>
    <row r="53" spans="1:4" ht="25.5">
      <c r="A53" s="45" t="s">
        <v>88</v>
      </c>
      <c r="B53" s="19" t="s">
        <v>89</v>
      </c>
      <c r="C53" s="9" t="s">
        <v>120</v>
      </c>
      <c r="D53" s="46">
        <v>1E-3</v>
      </c>
    </row>
    <row r="54" spans="1:4">
      <c r="A54" s="42"/>
      <c r="B54" s="65" t="s">
        <v>72</v>
      </c>
      <c r="C54" s="9"/>
      <c r="D54" s="27">
        <f>D50+D51+D53</f>
        <v>1.8199999999999998</v>
      </c>
    </row>
    <row r="55" spans="1:4">
      <c r="A55" s="42"/>
      <c r="B55" s="64" t="s">
        <v>90</v>
      </c>
      <c r="C55" s="4"/>
      <c r="D55" s="27">
        <f>D15+D27+D32+D36+D42+D44+D48+D54</f>
        <v>24.689999999999998</v>
      </c>
    </row>
    <row r="56" spans="1:4">
      <c r="A56" s="14"/>
      <c r="B56" s="9" t="s">
        <v>91</v>
      </c>
      <c r="C56" s="4"/>
      <c r="D56" s="66">
        <f>D55*D4</f>
        <v>80921.474999999991</v>
      </c>
    </row>
    <row r="57" spans="1:4">
      <c r="A57" s="14"/>
      <c r="B57" s="9" t="s">
        <v>92</v>
      </c>
      <c r="C57" s="7"/>
      <c r="D57" s="66">
        <f>D56*12</f>
        <v>971057.7</v>
      </c>
    </row>
    <row r="58" spans="1:4">
      <c r="A58" s="57"/>
      <c r="B58" s="54"/>
      <c r="C58" s="54"/>
    </row>
    <row r="59" spans="1:4">
      <c r="D59" s="53"/>
    </row>
    <row r="61" spans="1:4">
      <c r="B61" s="67" t="s">
        <v>126</v>
      </c>
      <c r="C61" s="68"/>
      <c r="D61" s="80" t="s">
        <v>127</v>
      </c>
    </row>
  </sheetData>
  <mergeCells count="10">
    <mergeCell ref="A43:D43"/>
    <mergeCell ref="A45:D45"/>
    <mergeCell ref="B49:D49"/>
    <mergeCell ref="D51:D52"/>
    <mergeCell ref="B2:D2"/>
    <mergeCell ref="A7:D7"/>
    <mergeCell ref="A16:D16"/>
    <mergeCell ref="A28:D28"/>
    <mergeCell ref="A33:D33"/>
    <mergeCell ref="A37:D37"/>
  </mergeCells>
  <pageMargins left="0.7" right="0.27" top="0.17" bottom="0.17" header="0.17" footer="0.17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0"/>
  <sheetViews>
    <sheetView topLeftCell="A49" workbookViewId="0">
      <selection activeCell="B60" sqref="B60:D60"/>
    </sheetView>
  </sheetViews>
  <sheetFormatPr defaultColWidth="19.42578125" defaultRowHeight="12.75"/>
  <cols>
    <col min="1" max="1" width="5" style="54" customWidth="1"/>
    <col min="2" max="2" width="45.140625" style="53" customWidth="1"/>
    <col min="3" max="3" width="21.7109375" style="53" customWidth="1"/>
    <col min="4" max="4" width="20.5703125" style="54" customWidth="1"/>
    <col min="5" max="5" width="9.7109375" style="54" customWidth="1"/>
    <col min="6" max="6" width="19.42578125" style="56" customWidth="1"/>
    <col min="7" max="16384" width="19.42578125" style="54"/>
  </cols>
  <sheetData>
    <row r="1" spans="1:4" ht="46.5" customHeight="1">
      <c r="B1" s="91" t="s">
        <v>121</v>
      </c>
      <c r="C1" s="91"/>
      <c r="D1" s="91"/>
    </row>
    <row r="2" spans="1:4">
      <c r="B2" s="52" t="s">
        <v>101</v>
      </c>
      <c r="C2" s="70"/>
      <c r="D2" s="73"/>
    </row>
    <row r="3" spans="1:4">
      <c r="A3" s="57"/>
      <c r="B3" s="50" t="s">
        <v>112</v>
      </c>
      <c r="C3" s="52" t="s">
        <v>98</v>
      </c>
      <c r="D3" s="70">
        <v>2726.1</v>
      </c>
    </row>
    <row r="4" spans="1:4">
      <c r="A4" s="57"/>
      <c r="B4" s="2"/>
      <c r="C4" s="2"/>
      <c r="D4" s="2"/>
    </row>
    <row r="5" spans="1:4" ht="38.25">
      <c r="A5" s="28"/>
      <c r="B5" s="3" t="s">
        <v>0</v>
      </c>
      <c r="C5" s="3" t="s">
        <v>1</v>
      </c>
      <c r="D5" s="4" t="s">
        <v>99</v>
      </c>
    </row>
    <row r="6" spans="1:4">
      <c r="A6" s="86" t="s">
        <v>2</v>
      </c>
      <c r="B6" s="87"/>
      <c r="C6" s="87"/>
      <c r="D6" s="88"/>
    </row>
    <row r="7" spans="1:4" ht="51">
      <c r="A7" s="5" t="s">
        <v>3</v>
      </c>
      <c r="B7" s="6" t="s">
        <v>4</v>
      </c>
      <c r="C7" s="7" t="s">
        <v>93</v>
      </c>
      <c r="D7" s="8"/>
    </row>
    <row r="8" spans="1:4">
      <c r="A8" s="5" t="s">
        <v>5</v>
      </c>
      <c r="B8" s="9" t="s">
        <v>6</v>
      </c>
      <c r="C8" s="7" t="s">
        <v>7</v>
      </c>
      <c r="D8" s="10"/>
    </row>
    <row r="9" spans="1:4">
      <c r="A9" s="5" t="s">
        <v>8</v>
      </c>
      <c r="B9" s="9" t="s">
        <v>9</v>
      </c>
      <c r="C9" s="7" t="s">
        <v>10</v>
      </c>
      <c r="D9" s="10"/>
    </row>
    <row r="10" spans="1:4" ht="76.5">
      <c r="A10" s="5" t="s">
        <v>11</v>
      </c>
      <c r="B10" s="11" t="s">
        <v>12</v>
      </c>
      <c r="C10" s="7" t="s">
        <v>13</v>
      </c>
      <c r="D10" s="12">
        <v>2.9</v>
      </c>
    </row>
    <row r="11" spans="1:4">
      <c r="A11" s="5" t="s">
        <v>14</v>
      </c>
      <c r="B11" s="6" t="s">
        <v>15</v>
      </c>
      <c r="C11" s="7" t="s">
        <v>7</v>
      </c>
      <c r="D11" s="10"/>
    </row>
    <row r="12" spans="1:4">
      <c r="A12" s="5" t="s">
        <v>16</v>
      </c>
      <c r="B12" s="6" t="s">
        <v>17</v>
      </c>
      <c r="C12" s="7" t="s">
        <v>18</v>
      </c>
      <c r="D12" s="10"/>
    </row>
    <row r="13" spans="1:4">
      <c r="A13" s="5" t="s">
        <v>19</v>
      </c>
      <c r="B13" s="9" t="s">
        <v>20</v>
      </c>
      <c r="C13" s="7" t="s">
        <v>7</v>
      </c>
      <c r="D13" s="13">
        <v>0.11</v>
      </c>
    </row>
    <row r="14" spans="1:4">
      <c r="A14" s="14"/>
      <c r="B14" s="37" t="s">
        <v>21</v>
      </c>
      <c r="C14" s="7"/>
      <c r="D14" s="15">
        <f>D8+D10+D12+D13</f>
        <v>3.01</v>
      </c>
    </row>
    <row r="15" spans="1:4">
      <c r="A15" s="86" t="s">
        <v>22</v>
      </c>
      <c r="B15" s="87"/>
      <c r="C15" s="87"/>
      <c r="D15" s="88"/>
    </row>
    <row r="16" spans="1:4" ht="25.5">
      <c r="A16" s="5" t="s">
        <v>23</v>
      </c>
      <c r="B16" s="7" t="s">
        <v>24</v>
      </c>
      <c r="C16" s="7" t="s">
        <v>25</v>
      </c>
      <c r="D16" s="71"/>
    </row>
    <row r="17" spans="1:4">
      <c r="A17" s="16" t="s">
        <v>26</v>
      </c>
      <c r="B17" s="7" t="s">
        <v>27</v>
      </c>
      <c r="C17" s="7" t="s">
        <v>28</v>
      </c>
      <c r="D17" s="17"/>
    </row>
    <row r="18" spans="1:4">
      <c r="A18" s="5" t="s">
        <v>29</v>
      </c>
      <c r="B18" s="7" t="s">
        <v>30</v>
      </c>
      <c r="C18" s="7" t="s">
        <v>25</v>
      </c>
      <c r="D18" s="17"/>
    </row>
    <row r="19" spans="1:4">
      <c r="A19" s="5" t="s">
        <v>31</v>
      </c>
      <c r="B19" s="18" t="s">
        <v>32</v>
      </c>
      <c r="C19" s="19" t="s">
        <v>25</v>
      </c>
      <c r="D19" s="17"/>
    </row>
    <row r="20" spans="1:4">
      <c r="A20" s="5" t="s">
        <v>33</v>
      </c>
      <c r="B20" s="20" t="s">
        <v>34</v>
      </c>
      <c r="C20" s="7" t="s">
        <v>28</v>
      </c>
      <c r="D20" s="21">
        <v>5.97</v>
      </c>
    </row>
    <row r="21" spans="1:4" ht="51">
      <c r="A21" s="5" t="s">
        <v>35</v>
      </c>
      <c r="B21" s="19" t="s">
        <v>36</v>
      </c>
      <c r="C21" s="9" t="s">
        <v>37</v>
      </c>
      <c r="D21" s="17"/>
    </row>
    <row r="22" spans="1:4" ht="25.5">
      <c r="A22" s="5" t="s">
        <v>38</v>
      </c>
      <c r="B22" s="19" t="s">
        <v>39</v>
      </c>
      <c r="C22" s="7" t="s">
        <v>40</v>
      </c>
      <c r="D22" s="17"/>
    </row>
    <row r="23" spans="1:4" ht="38.25">
      <c r="A23" s="5" t="s">
        <v>41</v>
      </c>
      <c r="B23" s="6" t="s">
        <v>42</v>
      </c>
      <c r="C23" s="9" t="s">
        <v>43</v>
      </c>
      <c r="D23" s="10"/>
    </row>
    <row r="24" spans="1:4" ht="25.5">
      <c r="A24" s="5" t="s">
        <v>44</v>
      </c>
      <c r="B24" s="6" t="s">
        <v>45</v>
      </c>
      <c r="C24" s="9"/>
      <c r="D24" s="72"/>
    </row>
    <row r="25" spans="1:4">
      <c r="A25" s="5" t="s">
        <v>46</v>
      </c>
      <c r="B25" s="7" t="s">
        <v>47</v>
      </c>
      <c r="C25" s="7" t="s">
        <v>48</v>
      </c>
      <c r="D25" s="22">
        <v>0.22</v>
      </c>
    </row>
    <row r="26" spans="1:4">
      <c r="A26" s="14"/>
      <c r="B26" s="63" t="s">
        <v>21</v>
      </c>
      <c r="C26" s="23"/>
      <c r="D26" s="24">
        <f>D20+D25</f>
        <v>6.1899999999999995</v>
      </c>
    </row>
    <row r="27" spans="1:4">
      <c r="A27" s="83" t="s">
        <v>49</v>
      </c>
      <c r="B27" s="84"/>
      <c r="C27" s="84"/>
      <c r="D27" s="85"/>
    </row>
    <row r="28" spans="1:4" ht="51">
      <c r="A28" s="5" t="s">
        <v>50</v>
      </c>
      <c r="B28" s="6" t="s">
        <v>51</v>
      </c>
      <c r="C28" s="9" t="s">
        <v>52</v>
      </c>
      <c r="D28" s="3">
        <v>1.74</v>
      </c>
    </row>
    <row r="29" spans="1:4" ht="51">
      <c r="A29" s="5" t="s">
        <v>53</v>
      </c>
      <c r="B29" s="6" t="s">
        <v>54</v>
      </c>
      <c r="C29" s="9" t="s">
        <v>94</v>
      </c>
      <c r="D29" s="3">
        <v>0.49</v>
      </c>
    </row>
    <row r="30" spans="1:4" ht="25.5">
      <c r="A30" s="16" t="s">
        <v>55</v>
      </c>
      <c r="B30" s="6" t="s">
        <v>56</v>
      </c>
      <c r="C30" s="7" t="s">
        <v>57</v>
      </c>
      <c r="D30" s="3">
        <v>0.47</v>
      </c>
    </row>
    <row r="31" spans="1:4">
      <c r="A31" s="25"/>
      <c r="B31" s="64" t="s">
        <v>21</v>
      </c>
      <c r="C31" s="26"/>
      <c r="D31" s="27">
        <f>D28+D29+D30</f>
        <v>2.7</v>
      </c>
    </row>
    <row r="32" spans="1:4">
      <c r="A32" s="83" t="s">
        <v>58</v>
      </c>
      <c r="B32" s="84"/>
      <c r="C32" s="84"/>
      <c r="D32" s="85"/>
    </row>
    <row r="33" spans="1:4" ht="38.25">
      <c r="A33" s="28" t="s">
        <v>59</v>
      </c>
      <c r="B33" s="29" t="s">
        <v>60</v>
      </c>
      <c r="C33" s="30" t="s">
        <v>61</v>
      </c>
      <c r="D33" s="31">
        <v>0.46</v>
      </c>
    </row>
    <row r="34" spans="1:4">
      <c r="A34" s="28" t="s">
        <v>62</v>
      </c>
      <c r="B34" s="29" t="s">
        <v>63</v>
      </c>
      <c r="C34" s="7" t="s">
        <v>7</v>
      </c>
      <c r="D34" s="31">
        <v>0.08</v>
      </c>
    </row>
    <row r="35" spans="1:4">
      <c r="A35" s="14"/>
      <c r="B35" s="32" t="s">
        <v>21</v>
      </c>
      <c r="C35" s="33"/>
      <c r="D35" s="34">
        <f>D33+D34</f>
        <v>0.54</v>
      </c>
    </row>
    <row r="36" spans="1:4">
      <c r="A36" s="83" t="s">
        <v>64</v>
      </c>
      <c r="B36" s="84"/>
      <c r="C36" s="84"/>
      <c r="D36" s="85"/>
    </row>
    <row r="37" spans="1:4" ht="38.25">
      <c r="A37" s="71" t="s">
        <v>65</v>
      </c>
      <c r="B37" s="30" t="s">
        <v>66</v>
      </c>
      <c r="C37" s="30" t="s">
        <v>61</v>
      </c>
      <c r="D37" s="3">
        <v>2.15</v>
      </c>
    </row>
    <row r="38" spans="1:4" ht="38.25">
      <c r="A38" s="71" t="s">
        <v>67</v>
      </c>
      <c r="B38" s="30" t="s">
        <v>68</v>
      </c>
      <c r="C38" s="35" t="s">
        <v>7</v>
      </c>
      <c r="D38" s="3">
        <v>0.5</v>
      </c>
    </row>
    <row r="39" spans="1:4" ht="38.25">
      <c r="A39" s="36" t="s">
        <v>69</v>
      </c>
      <c r="B39" s="30" t="s">
        <v>70</v>
      </c>
      <c r="C39" s="30" t="s">
        <v>71</v>
      </c>
      <c r="D39" s="3">
        <v>0.09</v>
      </c>
    </row>
    <row r="40" spans="1:4" ht="51">
      <c r="A40" s="36" t="s">
        <v>95</v>
      </c>
      <c r="B40" s="30" t="s">
        <v>96</v>
      </c>
      <c r="C40" s="30" t="s">
        <v>97</v>
      </c>
      <c r="D40" s="49">
        <v>1.1000000000000001</v>
      </c>
    </row>
    <row r="41" spans="1:4">
      <c r="A41" s="14"/>
      <c r="B41" s="37" t="s">
        <v>72</v>
      </c>
      <c r="C41" s="37"/>
      <c r="D41" s="27">
        <f>D37+D38+D39+D40</f>
        <v>3.84</v>
      </c>
    </row>
    <row r="42" spans="1:4">
      <c r="A42" s="86" t="s">
        <v>73</v>
      </c>
      <c r="B42" s="87"/>
      <c r="C42" s="87"/>
      <c r="D42" s="88"/>
    </row>
    <row r="43" spans="1:4" ht="25.5">
      <c r="A43" s="14" t="s">
        <v>74</v>
      </c>
      <c r="B43" s="6" t="s">
        <v>75</v>
      </c>
      <c r="C43" s="18" t="s">
        <v>118</v>
      </c>
      <c r="D43" s="34">
        <v>4.26</v>
      </c>
    </row>
    <row r="44" spans="1:4">
      <c r="A44" s="86" t="s">
        <v>76</v>
      </c>
      <c r="B44" s="87"/>
      <c r="C44" s="87"/>
      <c r="D44" s="88"/>
    </row>
    <row r="45" spans="1:4">
      <c r="A45" s="38" t="s">
        <v>77</v>
      </c>
      <c r="B45" s="20" t="s">
        <v>78</v>
      </c>
      <c r="C45" s="39" t="s">
        <v>119</v>
      </c>
      <c r="D45" s="34">
        <v>2.2400000000000002</v>
      </c>
    </row>
    <row r="46" spans="1:4">
      <c r="A46" s="40" t="s">
        <v>79</v>
      </c>
      <c r="B46" s="41" t="s">
        <v>80</v>
      </c>
      <c r="C46" s="39" t="s">
        <v>119</v>
      </c>
      <c r="D46" s="34">
        <v>0.09</v>
      </c>
    </row>
    <row r="47" spans="1:4">
      <c r="A47" s="42"/>
      <c r="B47" s="64" t="s">
        <v>21</v>
      </c>
      <c r="C47" s="43"/>
      <c r="D47" s="44">
        <f>D45+D46</f>
        <v>2.33</v>
      </c>
    </row>
    <row r="48" spans="1:4">
      <c r="A48" s="42"/>
      <c r="B48" s="86" t="s">
        <v>81</v>
      </c>
      <c r="C48" s="87"/>
      <c r="D48" s="88"/>
    </row>
    <row r="49" spans="1:4" ht="25.5">
      <c r="A49" s="45" t="s">
        <v>82</v>
      </c>
      <c r="B49" s="6" t="s">
        <v>83</v>
      </c>
      <c r="C49" s="19" t="s">
        <v>57</v>
      </c>
      <c r="D49" s="46">
        <v>1.2589999999999999</v>
      </c>
    </row>
    <row r="50" spans="1:4" ht="25.5">
      <c r="A50" s="45" t="s">
        <v>84</v>
      </c>
      <c r="B50" s="19" t="s">
        <v>85</v>
      </c>
      <c r="C50" s="19" t="s">
        <v>57</v>
      </c>
      <c r="D50" s="89">
        <f>ROUND(0.527*1.067,2)</f>
        <v>0.56000000000000005</v>
      </c>
    </row>
    <row r="51" spans="1:4" ht="25.5">
      <c r="A51" s="45" t="s">
        <v>86</v>
      </c>
      <c r="B51" s="19" t="s">
        <v>87</v>
      </c>
      <c r="C51" s="19" t="s">
        <v>57</v>
      </c>
      <c r="D51" s="90"/>
    </row>
    <row r="52" spans="1:4" ht="25.5">
      <c r="A52" s="45" t="s">
        <v>88</v>
      </c>
      <c r="B52" s="19" t="s">
        <v>89</v>
      </c>
      <c r="C52" s="9" t="s">
        <v>120</v>
      </c>
      <c r="D52" s="46">
        <v>1E-3</v>
      </c>
    </row>
    <row r="53" spans="1:4">
      <c r="A53" s="42"/>
      <c r="B53" s="65" t="s">
        <v>72</v>
      </c>
      <c r="C53" s="9"/>
      <c r="D53" s="27">
        <f>D49+D50+D52</f>
        <v>1.8199999999999998</v>
      </c>
    </row>
    <row r="54" spans="1:4">
      <c r="A54" s="42"/>
      <c r="B54" s="64" t="s">
        <v>90</v>
      </c>
      <c r="C54" s="4"/>
      <c r="D54" s="27">
        <f>D14+D26+D31+D35+D41+D43+D47+D53</f>
        <v>24.689999999999998</v>
      </c>
    </row>
    <row r="55" spans="1:4">
      <c r="A55" s="14"/>
      <c r="B55" s="9" t="s">
        <v>91</v>
      </c>
      <c r="C55" s="4"/>
      <c r="D55" s="66">
        <f>D54*D3</f>
        <v>67307.408999999985</v>
      </c>
    </row>
    <row r="56" spans="1:4">
      <c r="A56" s="14"/>
      <c r="B56" s="9" t="s">
        <v>92</v>
      </c>
      <c r="C56" s="7"/>
      <c r="D56" s="66">
        <f>D55*12</f>
        <v>807688.90799999982</v>
      </c>
    </row>
    <row r="57" spans="1:4">
      <c r="A57" s="57"/>
      <c r="B57" s="67"/>
      <c r="C57" s="68"/>
      <c r="D57" s="69"/>
    </row>
    <row r="60" spans="1:4">
      <c r="B60" s="53" t="s">
        <v>126</v>
      </c>
      <c r="D60" s="79" t="s">
        <v>127</v>
      </c>
    </row>
  </sheetData>
  <mergeCells count="10">
    <mergeCell ref="B1:D1"/>
    <mergeCell ref="A6:D6"/>
    <mergeCell ref="B48:D48"/>
    <mergeCell ref="D50:D51"/>
    <mergeCell ref="A15:D15"/>
    <mergeCell ref="A27:D27"/>
    <mergeCell ref="A32:D32"/>
    <mergeCell ref="A36:D36"/>
    <mergeCell ref="A42:D42"/>
    <mergeCell ref="A44:D44"/>
  </mergeCells>
  <pageMargins left="0.35" right="0.24" top="0.18" bottom="0.18" header="0.17" footer="0.17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62"/>
  <sheetViews>
    <sheetView topLeftCell="A37" workbookViewId="0">
      <selection activeCell="B62" sqref="B62:D62"/>
    </sheetView>
  </sheetViews>
  <sheetFormatPr defaultColWidth="19.42578125" defaultRowHeight="12.75"/>
  <cols>
    <col min="1" max="1" width="5" style="54" customWidth="1"/>
    <col min="2" max="2" width="45.140625" style="53" customWidth="1"/>
    <col min="3" max="3" width="21.7109375" style="53" customWidth="1"/>
    <col min="4" max="4" width="20.5703125" style="54" customWidth="1"/>
    <col min="5" max="5" width="9.7109375" style="54" customWidth="1"/>
    <col min="6" max="6" width="19.42578125" style="56" customWidth="1"/>
    <col min="7" max="16384" width="19.42578125" style="54"/>
  </cols>
  <sheetData>
    <row r="2" spans="1:4" ht="36" customHeight="1">
      <c r="B2" s="91" t="s">
        <v>122</v>
      </c>
      <c r="C2" s="91"/>
      <c r="D2" s="91"/>
    </row>
    <row r="3" spans="1:4">
      <c r="B3" s="52" t="s">
        <v>101</v>
      </c>
      <c r="C3" s="70"/>
      <c r="D3" s="73"/>
    </row>
    <row r="4" spans="1:4">
      <c r="A4" s="57"/>
      <c r="B4" s="50" t="s">
        <v>113</v>
      </c>
      <c r="C4" s="52" t="s">
        <v>98</v>
      </c>
      <c r="D4" s="70">
        <v>6585</v>
      </c>
    </row>
    <row r="5" spans="1:4">
      <c r="A5" s="57"/>
      <c r="B5" s="2"/>
      <c r="C5" s="2"/>
      <c r="D5" s="2"/>
    </row>
    <row r="6" spans="1:4" ht="38.25">
      <c r="A6" s="28"/>
      <c r="B6" s="3" t="s">
        <v>0</v>
      </c>
      <c r="C6" s="3" t="s">
        <v>1</v>
      </c>
      <c r="D6" s="4" t="s">
        <v>99</v>
      </c>
    </row>
    <row r="7" spans="1:4">
      <c r="A7" s="86" t="s">
        <v>2</v>
      </c>
      <c r="B7" s="87"/>
      <c r="C7" s="87"/>
      <c r="D7" s="88"/>
    </row>
    <row r="8" spans="1:4" ht="51">
      <c r="A8" s="5" t="s">
        <v>3</v>
      </c>
      <c r="B8" s="6" t="s">
        <v>4</v>
      </c>
      <c r="C8" s="7" t="s">
        <v>93</v>
      </c>
      <c r="D8" s="8"/>
    </row>
    <row r="9" spans="1:4">
      <c r="A9" s="5" t="s">
        <v>5</v>
      </c>
      <c r="B9" s="9" t="s">
        <v>6</v>
      </c>
      <c r="C9" s="7" t="s">
        <v>7</v>
      </c>
      <c r="D9" s="10"/>
    </row>
    <row r="10" spans="1:4">
      <c r="A10" s="5" t="s">
        <v>8</v>
      </c>
      <c r="B10" s="9" t="s">
        <v>9</v>
      </c>
      <c r="C10" s="7" t="s">
        <v>10</v>
      </c>
      <c r="D10" s="10"/>
    </row>
    <row r="11" spans="1:4" ht="76.5">
      <c r="A11" s="5" t="s">
        <v>11</v>
      </c>
      <c r="B11" s="11" t="s">
        <v>12</v>
      </c>
      <c r="C11" s="7" t="s">
        <v>13</v>
      </c>
      <c r="D11" s="12">
        <v>2.9</v>
      </c>
    </row>
    <row r="12" spans="1:4">
      <c r="A12" s="5" t="s">
        <v>14</v>
      </c>
      <c r="B12" s="6" t="s">
        <v>15</v>
      </c>
      <c r="C12" s="7" t="s">
        <v>7</v>
      </c>
      <c r="D12" s="10"/>
    </row>
    <row r="13" spans="1:4">
      <c r="A13" s="5" t="s">
        <v>16</v>
      </c>
      <c r="B13" s="6" t="s">
        <v>17</v>
      </c>
      <c r="C13" s="7" t="s">
        <v>18</v>
      </c>
      <c r="D13" s="10"/>
    </row>
    <row r="14" spans="1:4">
      <c r="A14" s="5" t="s">
        <v>19</v>
      </c>
      <c r="B14" s="9" t="s">
        <v>20</v>
      </c>
      <c r="C14" s="7" t="s">
        <v>7</v>
      </c>
      <c r="D14" s="13">
        <v>0.11</v>
      </c>
    </row>
    <row r="15" spans="1:4">
      <c r="A15" s="14"/>
      <c r="B15" s="37" t="s">
        <v>21</v>
      </c>
      <c r="C15" s="7"/>
      <c r="D15" s="15">
        <f>D9+D11+D13+D14</f>
        <v>3.01</v>
      </c>
    </row>
    <row r="16" spans="1:4">
      <c r="A16" s="86" t="s">
        <v>22</v>
      </c>
      <c r="B16" s="87"/>
      <c r="C16" s="87"/>
      <c r="D16" s="88"/>
    </row>
    <row r="17" spans="1:4" ht="25.5">
      <c r="A17" s="5" t="s">
        <v>23</v>
      </c>
      <c r="B17" s="7" t="s">
        <v>24</v>
      </c>
      <c r="C17" s="7" t="s">
        <v>25</v>
      </c>
      <c r="D17" s="71"/>
    </row>
    <row r="18" spans="1:4">
      <c r="A18" s="16" t="s">
        <v>26</v>
      </c>
      <c r="B18" s="7" t="s">
        <v>27</v>
      </c>
      <c r="C18" s="7" t="s">
        <v>28</v>
      </c>
      <c r="D18" s="17"/>
    </row>
    <row r="19" spans="1:4">
      <c r="A19" s="5" t="s">
        <v>29</v>
      </c>
      <c r="B19" s="7" t="s">
        <v>30</v>
      </c>
      <c r="C19" s="7" t="s">
        <v>25</v>
      </c>
      <c r="D19" s="17"/>
    </row>
    <row r="20" spans="1:4">
      <c r="A20" s="5" t="s">
        <v>31</v>
      </c>
      <c r="B20" s="18" t="s">
        <v>32</v>
      </c>
      <c r="C20" s="19" t="s">
        <v>25</v>
      </c>
      <c r="D20" s="17"/>
    </row>
    <row r="21" spans="1:4">
      <c r="A21" s="5" t="s">
        <v>33</v>
      </c>
      <c r="B21" s="20" t="s">
        <v>34</v>
      </c>
      <c r="C21" s="7" t="s">
        <v>28</v>
      </c>
      <c r="D21" s="21">
        <v>5.97</v>
      </c>
    </row>
    <row r="22" spans="1:4" ht="51">
      <c r="A22" s="5" t="s">
        <v>35</v>
      </c>
      <c r="B22" s="19" t="s">
        <v>36</v>
      </c>
      <c r="C22" s="9" t="s">
        <v>37</v>
      </c>
      <c r="D22" s="17"/>
    </row>
    <row r="23" spans="1:4" ht="25.5">
      <c r="A23" s="5" t="s">
        <v>38</v>
      </c>
      <c r="B23" s="19" t="s">
        <v>39</v>
      </c>
      <c r="C23" s="7" t="s">
        <v>40</v>
      </c>
      <c r="D23" s="17"/>
    </row>
    <row r="24" spans="1:4" ht="38.25">
      <c r="A24" s="5" t="s">
        <v>41</v>
      </c>
      <c r="B24" s="6" t="s">
        <v>42</v>
      </c>
      <c r="C24" s="9" t="s">
        <v>43</v>
      </c>
      <c r="D24" s="10"/>
    </row>
    <row r="25" spans="1:4" ht="25.5">
      <c r="A25" s="5" t="s">
        <v>44</v>
      </c>
      <c r="B25" s="6" t="s">
        <v>45</v>
      </c>
      <c r="C25" s="9"/>
      <c r="D25" s="72"/>
    </row>
    <row r="26" spans="1:4">
      <c r="A26" s="5" t="s">
        <v>46</v>
      </c>
      <c r="B26" s="7" t="s">
        <v>47</v>
      </c>
      <c r="C26" s="7" t="s">
        <v>48</v>
      </c>
      <c r="D26" s="22">
        <v>0.22</v>
      </c>
    </row>
    <row r="27" spans="1:4">
      <c r="A27" s="14"/>
      <c r="B27" s="63" t="s">
        <v>21</v>
      </c>
      <c r="C27" s="23"/>
      <c r="D27" s="24">
        <f>D21+D26</f>
        <v>6.1899999999999995</v>
      </c>
    </row>
    <row r="28" spans="1:4">
      <c r="A28" s="83" t="s">
        <v>49</v>
      </c>
      <c r="B28" s="84"/>
      <c r="C28" s="84"/>
      <c r="D28" s="85"/>
    </row>
    <row r="29" spans="1:4" ht="51">
      <c r="A29" s="5" t="s">
        <v>50</v>
      </c>
      <c r="B29" s="6" t="s">
        <v>51</v>
      </c>
      <c r="C29" s="9" t="s">
        <v>52</v>
      </c>
      <c r="D29" s="3">
        <v>1.74</v>
      </c>
    </row>
    <row r="30" spans="1:4" ht="51">
      <c r="A30" s="5" t="s">
        <v>53</v>
      </c>
      <c r="B30" s="6" t="s">
        <v>54</v>
      </c>
      <c r="C30" s="9" t="s">
        <v>94</v>
      </c>
      <c r="D30" s="3">
        <v>0.49</v>
      </c>
    </row>
    <row r="31" spans="1:4" ht="25.5">
      <c r="A31" s="16" t="s">
        <v>55</v>
      </c>
      <c r="B31" s="6" t="s">
        <v>56</v>
      </c>
      <c r="C31" s="7" t="s">
        <v>57</v>
      </c>
      <c r="D31" s="3">
        <v>0.47</v>
      </c>
    </row>
    <row r="32" spans="1:4">
      <c r="A32" s="25"/>
      <c r="B32" s="64" t="s">
        <v>21</v>
      </c>
      <c r="C32" s="26"/>
      <c r="D32" s="27">
        <f>D29+D30+D31</f>
        <v>2.7</v>
      </c>
    </row>
    <row r="33" spans="1:4" ht="25.5" customHeight="1">
      <c r="A33" s="83" t="s">
        <v>58</v>
      </c>
      <c r="B33" s="84"/>
      <c r="C33" s="84"/>
      <c r="D33" s="85"/>
    </row>
    <row r="34" spans="1:4" ht="38.25">
      <c r="A34" s="28" t="s">
        <v>59</v>
      </c>
      <c r="B34" s="29" t="s">
        <v>60</v>
      </c>
      <c r="C34" s="30" t="s">
        <v>61</v>
      </c>
      <c r="D34" s="31">
        <v>0.46</v>
      </c>
    </row>
    <row r="35" spans="1:4">
      <c r="A35" s="28" t="s">
        <v>62</v>
      </c>
      <c r="B35" s="29" t="s">
        <v>63</v>
      </c>
      <c r="C35" s="7" t="s">
        <v>7</v>
      </c>
      <c r="D35" s="31">
        <v>0.08</v>
      </c>
    </row>
    <row r="36" spans="1:4">
      <c r="A36" s="14"/>
      <c r="B36" s="32" t="s">
        <v>21</v>
      </c>
      <c r="C36" s="33"/>
      <c r="D36" s="34">
        <f>D34+D35</f>
        <v>0.54</v>
      </c>
    </row>
    <row r="37" spans="1:4" ht="28.5" customHeight="1">
      <c r="A37" s="83" t="s">
        <v>64</v>
      </c>
      <c r="B37" s="84"/>
      <c r="C37" s="84"/>
      <c r="D37" s="85"/>
    </row>
    <row r="38" spans="1:4" ht="38.25">
      <c r="A38" s="71" t="s">
        <v>65</v>
      </c>
      <c r="B38" s="30" t="s">
        <v>66</v>
      </c>
      <c r="C38" s="30" t="s">
        <v>61</v>
      </c>
      <c r="D38" s="3">
        <v>2.15</v>
      </c>
    </row>
    <row r="39" spans="1:4" ht="38.25">
      <c r="A39" s="71" t="s">
        <v>67</v>
      </c>
      <c r="B39" s="30" t="s">
        <v>68</v>
      </c>
      <c r="C39" s="35" t="s">
        <v>7</v>
      </c>
      <c r="D39" s="3">
        <v>0.5</v>
      </c>
    </row>
    <row r="40" spans="1:4" ht="38.25">
      <c r="A40" s="36" t="s">
        <v>69</v>
      </c>
      <c r="B40" s="30" t="s">
        <v>70</v>
      </c>
      <c r="C40" s="30" t="s">
        <v>71</v>
      </c>
      <c r="D40" s="3">
        <v>0.09</v>
      </c>
    </row>
    <row r="41" spans="1:4" ht="51">
      <c r="A41" s="36" t="s">
        <v>95</v>
      </c>
      <c r="B41" s="30" t="s">
        <v>96</v>
      </c>
      <c r="C41" s="30" t="s">
        <v>97</v>
      </c>
      <c r="D41" s="49">
        <v>1.1000000000000001</v>
      </c>
    </row>
    <row r="42" spans="1:4">
      <c r="A42" s="14"/>
      <c r="B42" s="37" t="s">
        <v>72</v>
      </c>
      <c r="C42" s="37"/>
      <c r="D42" s="27">
        <f>D38+D39+D40+D41</f>
        <v>3.84</v>
      </c>
    </row>
    <row r="43" spans="1:4">
      <c r="A43" s="86" t="s">
        <v>73</v>
      </c>
      <c r="B43" s="87"/>
      <c r="C43" s="87"/>
      <c r="D43" s="88"/>
    </row>
    <row r="44" spans="1:4" ht="25.5">
      <c r="A44" s="14" t="s">
        <v>74</v>
      </c>
      <c r="B44" s="6" t="s">
        <v>75</v>
      </c>
      <c r="C44" s="18" t="s">
        <v>118</v>
      </c>
      <c r="D44" s="34">
        <v>4.26</v>
      </c>
    </row>
    <row r="45" spans="1:4">
      <c r="A45" s="86" t="s">
        <v>76</v>
      </c>
      <c r="B45" s="87"/>
      <c r="C45" s="87"/>
      <c r="D45" s="88"/>
    </row>
    <row r="46" spans="1:4">
      <c r="A46" s="38" t="s">
        <v>77</v>
      </c>
      <c r="B46" s="20" t="s">
        <v>78</v>
      </c>
      <c r="C46" s="39" t="s">
        <v>119</v>
      </c>
      <c r="D46" s="34">
        <v>2.2400000000000002</v>
      </c>
    </row>
    <row r="47" spans="1:4">
      <c r="A47" s="40" t="s">
        <v>79</v>
      </c>
      <c r="B47" s="41" t="s">
        <v>80</v>
      </c>
      <c r="C47" s="39" t="s">
        <v>119</v>
      </c>
      <c r="D47" s="34">
        <v>0.09</v>
      </c>
    </row>
    <row r="48" spans="1:4">
      <c r="A48" s="42"/>
      <c r="B48" s="64" t="s">
        <v>21</v>
      </c>
      <c r="C48" s="43"/>
      <c r="D48" s="44">
        <f>D46+D47</f>
        <v>2.33</v>
      </c>
    </row>
    <row r="49" spans="1:4">
      <c r="A49" s="42"/>
      <c r="B49" s="86" t="s">
        <v>81</v>
      </c>
      <c r="C49" s="87"/>
      <c r="D49" s="88"/>
    </row>
    <row r="50" spans="1:4" ht="25.5">
      <c r="A50" s="45" t="s">
        <v>82</v>
      </c>
      <c r="B50" s="6" t="s">
        <v>83</v>
      </c>
      <c r="C50" s="19" t="s">
        <v>57</v>
      </c>
      <c r="D50" s="46">
        <v>1.2589999999999999</v>
      </c>
    </row>
    <row r="51" spans="1:4" ht="25.5">
      <c r="A51" s="45" t="s">
        <v>84</v>
      </c>
      <c r="B51" s="19" t="s">
        <v>85</v>
      </c>
      <c r="C51" s="19" t="s">
        <v>57</v>
      </c>
      <c r="D51" s="89">
        <f>ROUND(0.527*1.067,2)</f>
        <v>0.56000000000000005</v>
      </c>
    </row>
    <row r="52" spans="1:4" ht="25.5">
      <c r="A52" s="45" t="s">
        <v>86</v>
      </c>
      <c r="B52" s="19" t="s">
        <v>87</v>
      </c>
      <c r="C52" s="19" t="s">
        <v>57</v>
      </c>
      <c r="D52" s="90"/>
    </row>
    <row r="53" spans="1:4" ht="25.5">
      <c r="A53" s="45" t="s">
        <v>88</v>
      </c>
      <c r="B53" s="19" t="s">
        <v>89</v>
      </c>
      <c r="C53" s="9" t="s">
        <v>120</v>
      </c>
      <c r="D53" s="46">
        <v>1E-3</v>
      </c>
    </row>
    <row r="54" spans="1:4">
      <c r="A54" s="42"/>
      <c r="B54" s="65" t="s">
        <v>72</v>
      </c>
      <c r="C54" s="9"/>
      <c r="D54" s="27">
        <f>D50+D51+D53</f>
        <v>1.8199999999999998</v>
      </c>
    </row>
    <row r="55" spans="1:4">
      <c r="A55" s="42"/>
      <c r="B55" s="64" t="s">
        <v>90</v>
      </c>
      <c r="C55" s="4"/>
      <c r="D55" s="27">
        <f>D15+D27+D32+D36+D42+D44+D48+D54</f>
        <v>24.689999999999998</v>
      </c>
    </row>
    <row r="56" spans="1:4">
      <c r="A56" s="14"/>
      <c r="B56" s="9" t="s">
        <v>91</v>
      </c>
      <c r="C56" s="4"/>
      <c r="D56" s="66">
        <f>D55*D4</f>
        <v>162583.65</v>
      </c>
    </row>
    <row r="57" spans="1:4">
      <c r="A57" s="14"/>
      <c r="B57" s="9" t="s">
        <v>92</v>
      </c>
      <c r="C57" s="7"/>
      <c r="D57" s="66">
        <f>D56*12</f>
        <v>1951003.7999999998</v>
      </c>
    </row>
    <row r="58" spans="1:4">
      <c r="A58" s="57"/>
    </row>
    <row r="59" spans="1:4">
      <c r="D59" s="53"/>
    </row>
    <row r="62" spans="1:4">
      <c r="B62" s="67" t="s">
        <v>126</v>
      </c>
      <c r="C62" s="68"/>
      <c r="D62" s="80" t="s">
        <v>127</v>
      </c>
    </row>
  </sheetData>
  <mergeCells count="10">
    <mergeCell ref="B2:D2"/>
    <mergeCell ref="A45:D45"/>
    <mergeCell ref="B49:D49"/>
    <mergeCell ref="D51:D52"/>
    <mergeCell ref="A7:D7"/>
    <mergeCell ref="A16:D16"/>
    <mergeCell ref="A28:D28"/>
    <mergeCell ref="A33:D33"/>
    <mergeCell ref="A37:D37"/>
    <mergeCell ref="A43:D43"/>
  </mergeCells>
  <pageMargins left="0.37" right="0.17" top="0.17" bottom="0.27" header="0.17" footer="0.17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2:F59"/>
  <sheetViews>
    <sheetView topLeftCell="A35" workbookViewId="0">
      <selection activeCell="J25" sqref="J25"/>
    </sheetView>
  </sheetViews>
  <sheetFormatPr defaultColWidth="19.42578125" defaultRowHeight="12.75"/>
  <cols>
    <col min="1" max="1" width="5" style="54" customWidth="1"/>
    <col min="2" max="2" width="45.140625" style="53" customWidth="1"/>
    <col min="3" max="3" width="21.7109375" style="53" customWidth="1"/>
    <col min="4" max="4" width="20.5703125" style="54" customWidth="1"/>
    <col min="5" max="5" width="9.7109375" style="54" customWidth="1"/>
    <col min="6" max="6" width="19.42578125" style="56" customWidth="1"/>
    <col min="7" max="16384" width="19.42578125" style="54"/>
  </cols>
  <sheetData>
    <row r="2" spans="1:4" ht="48" customHeight="1">
      <c r="B2" s="91" t="s">
        <v>115</v>
      </c>
      <c r="C2" s="91"/>
      <c r="D2" s="91"/>
    </row>
    <row r="3" spans="1:4">
      <c r="B3" s="52" t="s">
        <v>101</v>
      </c>
      <c r="C3" s="70"/>
      <c r="D3" s="73"/>
    </row>
    <row r="4" spans="1:4">
      <c r="A4" s="57"/>
      <c r="B4" s="50" t="s">
        <v>114</v>
      </c>
      <c r="C4" s="52" t="s">
        <v>98</v>
      </c>
      <c r="D4" s="70">
        <v>6238.7</v>
      </c>
    </row>
    <row r="5" spans="1:4">
      <c r="A5" s="57"/>
      <c r="B5" s="2"/>
      <c r="C5" s="2"/>
      <c r="D5" s="2"/>
    </row>
    <row r="6" spans="1:4" ht="38.25">
      <c r="A6" s="28"/>
      <c r="B6" s="3" t="s">
        <v>0</v>
      </c>
      <c r="C6" s="3" t="s">
        <v>1</v>
      </c>
      <c r="D6" s="4" t="s">
        <v>99</v>
      </c>
    </row>
    <row r="7" spans="1:4">
      <c r="A7" s="86" t="s">
        <v>2</v>
      </c>
      <c r="B7" s="87"/>
      <c r="C7" s="87"/>
      <c r="D7" s="88"/>
    </row>
    <row r="8" spans="1:4" ht="25.5">
      <c r="A8" s="5" t="s">
        <v>3</v>
      </c>
      <c r="B8" s="6" t="s">
        <v>129</v>
      </c>
      <c r="C8" s="19" t="s">
        <v>128</v>
      </c>
      <c r="D8" s="8">
        <v>1.2</v>
      </c>
    </row>
    <row r="9" spans="1:4">
      <c r="A9" s="5" t="s">
        <v>19</v>
      </c>
      <c r="B9" s="9" t="s">
        <v>20</v>
      </c>
      <c r="C9" s="7" t="s">
        <v>7</v>
      </c>
      <c r="D9" s="13">
        <v>0.1</v>
      </c>
    </row>
    <row r="10" spans="1:4">
      <c r="A10" s="14"/>
      <c r="B10" s="37" t="s">
        <v>21</v>
      </c>
      <c r="C10" s="7"/>
      <c r="D10" s="15">
        <f>D8+D9</f>
        <v>1.3</v>
      </c>
    </row>
    <row r="11" spans="1:4">
      <c r="A11" s="86" t="s">
        <v>22</v>
      </c>
      <c r="B11" s="87"/>
      <c r="C11" s="87"/>
      <c r="D11" s="88"/>
    </row>
    <row r="12" spans="1:4" ht="25.5">
      <c r="A12" s="5" t="s">
        <v>23</v>
      </c>
      <c r="B12" s="7" t="s">
        <v>135</v>
      </c>
      <c r="C12" s="7" t="s">
        <v>132</v>
      </c>
      <c r="D12" s="71"/>
    </row>
    <row r="13" spans="1:4">
      <c r="A13" s="16" t="s">
        <v>26</v>
      </c>
      <c r="B13" s="7" t="s">
        <v>133</v>
      </c>
      <c r="C13" s="7" t="s">
        <v>134</v>
      </c>
      <c r="D13" s="17"/>
    </row>
    <row r="14" spans="1:4">
      <c r="A14" s="5" t="s">
        <v>29</v>
      </c>
      <c r="B14" s="7" t="s">
        <v>131</v>
      </c>
      <c r="C14" s="7" t="s">
        <v>132</v>
      </c>
      <c r="D14" s="17"/>
    </row>
    <row r="15" spans="1:4" ht="51">
      <c r="A15" s="5" t="s">
        <v>31</v>
      </c>
      <c r="B15" s="19" t="s">
        <v>136</v>
      </c>
      <c r="C15" s="9" t="s">
        <v>37</v>
      </c>
      <c r="D15" s="17">
        <v>4.54</v>
      </c>
    </row>
    <row r="16" spans="1:4" ht="25.5">
      <c r="A16" s="5" t="s">
        <v>33</v>
      </c>
      <c r="B16" s="19" t="s">
        <v>39</v>
      </c>
      <c r="C16" s="7" t="s">
        <v>40</v>
      </c>
      <c r="D16" s="17"/>
    </row>
    <row r="17" spans="1:4" ht="38.25">
      <c r="A17" s="5" t="s">
        <v>35</v>
      </c>
      <c r="B17" s="6" t="s">
        <v>42</v>
      </c>
      <c r="C17" s="9" t="s">
        <v>43</v>
      </c>
      <c r="D17" s="10"/>
    </row>
    <row r="18" spans="1:4">
      <c r="A18" s="5" t="s">
        <v>38</v>
      </c>
      <c r="B18" s="7" t="s">
        <v>47</v>
      </c>
      <c r="C18" s="7" t="s">
        <v>130</v>
      </c>
      <c r="D18" s="22"/>
    </row>
    <row r="19" spans="1:4">
      <c r="A19" s="14"/>
      <c r="B19" s="63" t="s">
        <v>21</v>
      </c>
      <c r="C19" s="23"/>
      <c r="D19" s="24">
        <f>D15</f>
        <v>4.54</v>
      </c>
    </row>
    <row r="20" spans="1:4">
      <c r="A20" s="83" t="s">
        <v>49</v>
      </c>
      <c r="B20" s="84"/>
      <c r="C20" s="84"/>
      <c r="D20" s="85"/>
    </row>
    <row r="21" spans="1:4" ht="51">
      <c r="A21" s="5" t="s">
        <v>50</v>
      </c>
      <c r="B21" s="6" t="s">
        <v>51</v>
      </c>
      <c r="C21" s="9" t="s">
        <v>52</v>
      </c>
      <c r="D21" s="3">
        <v>1.63</v>
      </c>
    </row>
    <row r="22" spans="1:4" ht="51">
      <c r="A22" s="5" t="s">
        <v>53</v>
      </c>
      <c r="B22" s="6" t="s">
        <v>54</v>
      </c>
      <c r="C22" s="9" t="s">
        <v>94</v>
      </c>
      <c r="D22" s="3">
        <v>0.46</v>
      </c>
    </row>
    <row r="23" spans="1:4" ht="25.5">
      <c r="A23" s="16" t="s">
        <v>55</v>
      </c>
      <c r="B23" s="6" t="s">
        <v>56</v>
      </c>
      <c r="C23" s="7" t="s">
        <v>57</v>
      </c>
      <c r="D23" s="3">
        <v>0.44</v>
      </c>
    </row>
    <row r="24" spans="1:4">
      <c r="A24" s="25"/>
      <c r="B24" s="64" t="s">
        <v>21</v>
      </c>
      <c r="C24" s="26"/>
      <c r="D24" s="27">
        <f>D21+D22+D23</f>
        <v>2.5299999999999998</v>
      </c>
    </row>
    <row r="25" spans="1:4" ht="30" customHeight="1">
      <c r="A25" s="83" t="s">
        <v>58</v>
      </c>
      <c r="B25" s="84"/>
      <c r="C25" s="84"/>
      <c r="D25" s="85"/>
    </row>
    <row r="26" spans="1:4" ht="38.25">
      <c r="A26" s="28" t="s">
        <v>59</v>
      </c>
      <c r="B26" s="29" t="s">
        <v>60</v>
      </c>
      <c r="C26" s="30" t="s">
        <v>61</v>
      </c>
      <c r="D26" s="31">
        <v>0.09</v>
      </c>
    </row>
    <row r="27" spans="1:4">
      <c r="A27" s="28" t="s">
        <v>62</v>
      </c>
      <c r="B27" s="29" t="s">
        <v>63</v>
      </c>
      <c r="C27" s="7" t="s">
        <v>7</v>
      </c>
      <c r="D27" s="31">
        <v>0.01</v>
      </c>
    </row>
    <row r="28" spans="1:4">
      <c r="A28" s="14"/>
      <c r="B28" s="32" t="s">
        <v>21</v>
      </c>
      <c r="C28" s="33"/>
      <c r="D28" s="34">
        <f>D26+D27</f>
        <v>9.9999999999999992E-2</v>
      </c>
    </row>
    <row r="29" spans="1:4" ht="27.75" customHeight="1">
      <c r="A29" s="83" t="s">
        <v>64</v>
      </c>
      <c r="B29" s="84"/>
      <c r="C29" s="84"/>
      <c r="D29" s="85"/>
    </row>
    <row r="30" spans="1:4" ht="38.25">
      <c r="A30" s="71" t="s">
        <v>65</v>
      </c>
      <c r="B30" s="30" t="s">
        <v>66</v>
      </c>
      <c r="C30" s="30" t="s">
        <v>61</v>
      </c>
      <c r="D30" s="3">
        <v>1.82</v>
      </c>
    </row>
    <row r="31" spans="1:4" ht="38.25">
      <c r="A31" s="71" t="s">
        <v>67</v>
      </c>
      <c r="B31" s="30" t="s">
        <v>68</v>
      </c>
      <c r="C31" s="35" t="s">
        <v>7</v>
      </c>
      <c r="D31" s="3">
        <v>0.44</v>
      </c>
    </row>
    <row r="32" spans="1:4" ht="38.25">
      <c r="A32" s="82" t="s">
        <v>69</v>
      </c>
      <c r="B32" s="19" t="s">
        <v>70</v>
      </c>
      <c r="C32" s="19" t="s">
        <v>71</v>
      </c>
      <c r="D32" s="3">
        <v>0.08</v>
      </c>
    </row>
    <row r="33" spans="1:4" ht="51">
      <c r="A33" s="36" t="s">
        <v>95</v>
      </c>
      <c r="B33" s="30" t="s">
        <v>96</v>
      </c>
      <c r="C33" s="30" t="s">
        <v>97</v>
      </c>
      <c r="D33" s="49"/>
    </row>
    <row r="34" spans="1:4">
      <c r="A34" s="14"/>
      <c r="B34" s="37" t="s">
        <v>72</v>
      </c>
      <c r="C34" s="37"/>
      <c r="D34" s="27">
        <f>D30+D31+D32+D33</f>
        <v>2.3400000000000003</v>
      </c>
    </row>
    <row r="35" spans="1:4">
      <c r="A35" s="86" t="s">
        <v>73</v>
      </c>
      <c r="B35" s="87"/>
      <c r="C35" s="87"/>
      <c r="D35" s="88"/>
    </row>
    <row r="36" spans="1:4" ht="25.5">
      <c r="A36" s="14" t="s">
        <v>74</v>
      </c>
      <c r="B36" s="6" t="s">
        <v>75</v>
      </c>
      <c r="C36" s="18" t="s">
        <v>118</v>
      </c>
      <c r="D36" s="34">
        <v>4.26</v>
      </c>
    </row>
    <row r="37" spans="1:4">
      <c r="A37" s="86" t="s">
        <v>76</v>
      </c>
      <c r="B37" s="87"/>
      <c r="C37" s="87"/>
      <c r="D37" s="88"/>
    </row>
    <row r="38" spans="1:4">
      <c r="A38" s="38" t="s">
        <v>77</v>
      </c>
      <c r="B38" s="20" t="s">
        <v>78</v>
      </c>
      <c r="C38" s="39" t="s">
        <v>119</v>
      </c>
      <c r="D38" s="34">
        <v>2.0299999999999998</v>
      </c>
    </row>
    <row r="39" spans="1:4" ht="25.5">
      <c r="A39" s="38" t="s">
        <v>137</v>
      </c>
      <c r="B39" s="32" t="s">
        <v>140</v>
      </c>
      <c r="C39" s="39"/>
      <c r="D39" s="34">
        <v>0.6</v>
      </c>
    </row>
    <row r="40" spans="1:4" ht="37.5" customHeight="1">
      <c r="A40" s="40"/>
      <c r="B40" s="32" t="s">
        <v>141</v>
      </c>
      <c r="C40" s="20" t="s">
        <v>142</v>
      </c>
      <c r="D40" s="34"/>
    </row>
    <row r="41" spans="1:4" ht="38.25">
      <c r="A41" s="40"/>
      <c r="B41" s="32" t="s">
        <v>143</v>
      </c>
      <c r="C41" s="20" t="s">
        <v>142</v>
      </c>
      <c r="D41" s="34"/>
    </row>
    <row r="42" spans="1:4">
      <c r="A42" s="40"/>
      <c r="B42" s="32" t="s">
        <v>144</v>
      </c>
      <c r="C42" s="20" t="s">
        <v>145</v>
      </c>
      <c r="D42" s="34"/>
    </row>
    <row r="43" spans="1:4" ht="25.5">
      <c r="A43" s="40"/>
      <c r="B43" s="41" t="s">
        <v>146</v>
      </c>
      <c r="C43" s="20" t="s">
        <v>147</v>
      </c>
      <c r="D43" s="34"/>
    </row>
    <row r="44" spans="1:4">
      <c r="A44" s="42"/>
      <c r="B44" s="64" t="s">
        <v>21</v>
      </c>
      <c r="C44" s="43"/>
      <c r="D44" s="44">
        <f>D38+D39</f>
        <v>2.63</v>
      </c>
    </row>
    <row r="45" spans="1:4">
      <c r="A45" s="42"/>
      <c r="B45" s="86" t="s">
        <v>81</v>
      </c>
      <c r="C45" s="87"/>
      <c r="D45" s="88"/>
    </row>
    <row r="46" spans="1:4" ht="25.5">
      <c r="A46" s="45" t="s">
        <v>82</v>
      </c>
      <c r="B46" s="6" t="s">
        <v>83</v>
      </c>
      <c r="C46" s="19" t="s">
        <v>57</v>
      </c>
      <c r="D46" s="46">
        <v>1.2589999999999999</v>
      </c>
    </row>
    <row r="47" spans="1:4" ht="25.5">
      <c r="A47" s="45" t="s">
        <v>84</v>
      </c>
      <c r="B47" s="19" t="s">
        <v>85</v>
      </c>
      <c r="C47" s="19" t="s">
        <v>57</v>
      </c>
      <c r="D47" s="89">
        <f>ROUND(0.527*1.067,2)</f>
        <v>0.56000000000000005</v>
      </c>
    </row>
    <row r="48" spans="1:4" ht="25.5">
      <c r="A48" s="45" t="s">
        <v>86</v>
      </c>
      <c r="B48" s="19" t="s">
        <v>87</v>
      </c>
      <c r="C48" s="19" t="s">
        <v>57</v>
      </c>
      <c r="D48" s="90"/>
    </row>
    <row r="49" spans="1:4" ht="25.5">
      <c r="A49" s="45" t="s">
        <v>88</v>
      </c>
      <c r="B49" s="19" t="s">
        <v>89</v>
      </c>
      <c r="C49" s="9" t="s">
        <v>120</v>
      </c>
      <c r="D49" s="46">
        <v>1E-3</v>
      </c>
    </row>
    <row r="50" spans="1:4" ht="25.5">
      <c r="A50" s="45" t="s">
        <v>138</v>
      </c>
      <c r="B50" s="19" t="s">
        <v>139</v>
      </c>
      <c r="C50" s="9"/>
      <c r="D50" s="46">
        <v>0.01</v>
      </c>
    </row>
    <row r="51" spans="1:4">
      <c r="A51" s="42"/>
      <c r="B51" s="65" t="s">
        <v>72</v>
      </c>
      <c r="C51" s="9"/>
      <c r="D51" s="27">
        <f>D46+D47+D49+D50</f>
        <v>1.8299999999999998</v>
      </c>
    </row>
    <row r="52" spans="1:4">
      <c r="A52" s="42"/>
      <c r="B52" s="64" t="s">
        <v>90</v>
      </c>
      <c r="C52" s="4"/>
      <c r="D52" s="27">
        <f>D10+D19+D24+D28+D34+D36+D44+D51</f>
        <v>19.529999999999998</v>
      </c>
    </row>
    <row r="53" spans="1:4">
      <c r="A53" s="14"/>
      <c r="B53" s="9" t="s">
        <v>91</v>
      </c>
      <c r="C53" s="4"/>
      <c r="D53" s="66">
        <f>D52*D4</f>
        <v>121841.81099999999</v>
      </c>
    </row>
    <row r="54" spans="1:4">
      <c r="A54" s="14"/>
      <c r="B54" s="9" t="s">
        <v>92</v>
      </c>
      <c r="C54" s="7"/>
      <c r="D54" s="66">
        <f>D53*12</f>
        <v>1462101.7319999998</v>
      </c>
    </row>
    <row r="55" spans="1:4">
      <c r="A55" s="57"/>
    </row>
    <row r="56" spans="1:4">
      <c r="D56" s="53"/>
    </row>
    <row r="59" spans="1:4">
      <c r="B59" s="67" t="s">
        <v>126</v>
      </c>
      <c r="C59" s="68"/>
      <c r="D59" s="80" t="s">
        <v>127</v>
      </c>
    </row>
  </sheetData>
  <mergeCells count="10">
    <mergeCell ref="B2:D2"/>
    <mergeCell ref="B45:D45"/>
    <mergeCell ref="D47:D48"/>
    <mergeCell ref="A11:D11"/>
    <mergeCell ref="A20:D20"/>
    <mergeCell ref="A25:D25"/>
    <mergeCell ref="A29:D29"/>
    <mergeCell ref="A35:D35"/>
    <mergeCell ref="A37:D37"/>
    <mergeCell ref="A7:D7"/>
  </mergeCells>
  <pageMargins left="0.55000000000000004" right="0.22" top="0.22" bottom="0.2" header="0.17" footer="0.18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59"/>
  <sheetViews>
    <sheetView topLeftCell="A43" workbookViewId="0">
      <selection activeCell="B58" sqref="B58"/>
    </sheetView>
  </sheetViews>
  <sheetFormatPr defaultColWidth="19.42578125" defaultRowHeight="12.75"/>
  <cols>
    <col min="1" max="1" width="5" style="54" customWidth="1"/>
    <col min="2" max="2" width="45.140625" style="53" customWidth="1"/>
    <col min="3" max="3" width="21.7109375" style="53" customWidth="1"/>
    <col min="4" max="4" width="20.5703125" style="54" customWidth="1"/>
    <col min="5" max="5" width="9.7109375" style="54" customWidth="1"/>
    <col min="6" max="6" width="19.42578125" style="56" customWidth="1"/>
    <col min="7" max="16384" width="19.42578125" style="54"/>
  </cols>
  <sheetData>
    <row r="2" spans="1:4" ht="47.25" customHeight="1">
      <c r="B2" s="91" t="s">
        <v>124</v>
      </c>
      <c r="C2" s="91"/>
      <c r="D2" s="91"/>
    </row>
    <row r="3" spans="1:4">
      <c r="B3" s="52" t="s">
        <v>101</v>
      </c>
      <c r="C3" s="70"/>
      <c r="D3" s="73"/>
    </row>
    <row r="4" spans="1:4">
      <c r="A4" s="57"/>
      <c r="B4" s="50" t="s">
        <v>116</v>
      </c>
      <c r="C4" s="52" t="s">
        <v>98</v>
      </c>
      <c r="D4" s="70">
        <v>2884.4</v>
      </c>
    </row>
    <row r="5" spans="1:4">
      <c r="A5" s="57"/>
      <c r="B5" s="2"/>
      <c r="C5" s="2"/>
      <c r="D5" s="2"/>
    </row>
    <row r="6" spans="1:4" ht="38.25">
      <c r="A6" s="28"/>
      <c r="B6" s="3" t="s">
        <v>0</v>
      </c>
      <c r="C6" s="3" t="s">
        <v>1</v>
      </c>
      <c r="D6" s="4" t="s">
        <v>99</v>
      </c>
    </row>
    <row r="7" spans="1:4">
      <c r="A7" s="86" t="s">
        <v>2</v>
      </c>
      <c r="B7" s="87"/>
      <c r="C7" s="87"/>
      <c r="D7" s="88"/>
    </row>
    <row r="8" spans="1:4" ht="51">
      <c r="A8" s="5" t="s">
        <v>3</v>
      </c>
      <c r="B8" s="6" t="s">
        <v>4</v>
      </c>
      <c r="C8" s="7" t="s">
        <v>93</v>
      </c>
      <c r="D8" s="8"/>
    </row>
    <row r="9" spans="1:4">
      <c r="A9" s="5" t="s">
        <v>5</v>
      </c>
      <c r="B9" s="9" t="s">
        <v>6</v>
      </c>
      <c r="C9" s="7" t="s">
        <v>7</v>
      </c>
      <c r="D9" s="10"/>
    </row>
    <row r="10" spans="1:4">
      <c r="A10" s="5" t="s">
        <v>8</v>
      </c>
      <c r="B10" s="9" t="s">
        <v>9</v>
      </c>
      <c r="C10" s="7" t="s">
        <v>10</v>
      </c>
      <c r="D10" s="10"/>
    </row>
    <row r="11" spans="1:4" ht="76.5">
      <c r="A11" s="5" t="s">
        <v>11</v>
      </c>
      <c r="B11" s="11" t="s">
        <v>12</v>
      </c>
      <c r="C11" s="7" t="s">
        <v>13</v>
      </c>
      <c r="D11" s="12">
        <v>2.9</v>
      </c>
    </row>
    <row r="12" spans="1:4">
      <c r="A12" s="5" t="s">
        <v>14</v>
      </c>
      <c r="B12" s="6" t="s">
        <v>15</v>
      </c>
      <c r="C12" s="7" t="s">
        <v>7</v>
      </c>
      <c r="D12" s="10"/>
    </row>
    <row r="13" spans="1:4">
      <c r="A13" s="5" t="s">
        <v>16</v>
      </c>
      <c r="B13" s="6" t="s">
        <v>17</v>
      </c>
      <c r="C13" s="7" t="s">
        <v>18</v>
      </c>
      <c r="D13" s="10"/>
    </row>
    <row r="14" spans="1:4">
      <c r="A14" s="5" t="s">
        <v>19</v>
      </c>
      <c r="B14" s="9" t="s">
        <v>20</v>
      </c>
      <c r="C14" s="7" t="s">
        <v>7</v>
      </c>
      <c r="D14" s="13">
        <v>0.11</v>
      </c>
    </row>
    <row r="15" spans="1:4">
      <c r="A15" s="14"/>
      <c r="B15" s="37" t="s">
        <v>21</v>
      </c>
      <c r="C15" s="7"/>
      <c r="D15" s="15">
        <f>D9+D11+D13+D14</f>
        <v>3.01</v>
      </c>
    </row>
    <row r="16" spans="1:4">
      <c r="A16" s="86" t="s">
        <v>22</v>
      </c>
      <c r="B16" s="87"/>
      <c r="C16" s="87"/>
      <c r="D16" s="88"/>
    </row>
    <row r="17" spans="1:4" ht="25.5">
      <c r="A17" s="5" t="s">
        <v>23</v>
      </c>
      <c r="B17" s="7" t="s">
        <v>24</v>
      </c>
      <c r="C17" s="7" t="s">
        <v>25</v>
      </c>
      <c r="D17" s="71"/>
    </row>
    <row r="18" spans="1:4">
      <c r="A18" s="16" t="s">
        <v>26</v>
      </c>
      <c r="B18" s="7" t="s">
        <v>27</v>
      </c>
      <c r="C18" s="7" t="s">
        <v>28</v>
      </c>
      <c r="D18" s="17"/>
    </row>
    <row r="19" spans="1:4">
      <c r="A19" s="5" t="s">
        <v>29</v>
      </c>
      <c r="B19" s="7" t="s">
        <v>30</v>
      </c>
      <c r="C19" s="7" t="s">
        <v>25</v>
      </c>
      <c r="D19" s="17"/>
    </row>
    <row r="20" spans="1:4">
      <c r="A20" s="5" t="s">
        <v>31</v>
      </c>
      <c r="B20" s="18" t="s">
        <v>32</v>
      </c>
      <c r="C20" s="19" t="s">
        <v>25</v>
      </c>
      <c r="D20" s="17"/>
    </row>
    <row r="21" spans="1:4">
      <c r="A21" s="5" t="s">
        <v>33</v>
      </c>
      <c r="B21" s="20" t="s">
        <v>34</v>
      </c>
      <c r="C21" s="7" t="s">
        <v>28</v>
      </c>
      <c r="D21" s="21">
        <v>5.97</v>
      </c>
    </row>
    <row r="22" spans="1:4" ht="51">
      <c r="A22" s="5" t="s">
        <v>35</v>
      </c>
      <c r="B22" s="19" t="s">
        <v>36</v>
      </c>
      <c r="C22" s="9" t="s">
        <v>37</v>
      </c>
      <c r="D22" s="17"/>
    </row>
    <row r="23" spans="1:4" ht="25.5">
      <c r="A23" s="5" t="s">
        <v>38</v>
      </c>
      <c r="B23" s="19" t="s">
        <v>39</v>
      </c>
      <c r="C23" s="7" t="s">
        <v>40</v>
      </c>
      <c r="D23" s="17"/>
    </row>
    <row r="24" spans="1:4" ht="38.25">
      <c r="A24" s="5" t="s">
        <v>41</v>
      </c>
      <c r="B24" s="6" t="s">
        <v>42</v>
      </c>
      <c r="C24" s="9" t="s">
        <v>43</v>
      </c>
      <c r="D24" s="10"/>
    </row>
    <row r="25" spans="1:4" ht="25.5">
      <c r="A25" s="5" t="s">
        <v>44</v>
      </c>
      <c r="B25" s="6" t="s">
        <v>45</v>
      </c>
      <c r="C25" s="9"/>
      <c r="D25" s="72"/>
    </row>
    <row r="26" spans="1:4">
      <c r="A26" s="5" t="s">
        <v>46</v>
      </c>
      <c r="B26" s="7" t="s">
        <v>47</v>
      </c>
      <c r="C26" s="7" t="s">
        <v>48</v>
      </c>
      <c r="D26" s="22">
        <v>0.22</v>
      </c>
    </row>
    <row r="27" spans="1:4">
      <c r="A27" s="14"/>
      <c r="B27" s="63" t="s">
        <v>21</v>
      </c>
      <c r="C27" s="23"/>
      <c r="D27" s="24">
        <f>D21+D26</f>
        <v>6.1899999999999995</v>
      </c>
    </row>
    <row r="28" spans="1:4">
      <c r="A28" s="83" t="s">
        <v>49</v>
      </c>
      <c r="B28" s="84"/>
      <c r="C28" s="84"/>
      <c r="D28" s="85"/>
    </row>
    <row r="29" spans="1:4" ht="51">
      <c r="A29" s="5" t="s">
        <v>50</v>
      </c>
      <c r="B29" s="6" t="s">
        <v>51</v>
      </c>
      <c r="C29" s="9" t="s">
        <v>52</v>
      </c>
      <c r="D29" s="3">
        <v>1.74</v>
      </c>
    </row>
    <row r="30" spans="1:4" ht="51">
      <c r="A30" s="5" t="s">
        <v>53</v>
      </c>
      <c r="B30" s="6" t="s">
        <v>54</v>
      </c>
      <c r="C30" s="9" t="s">
        <v>94</v>
      </c>
      <c r="D30" s="3">
        <v>0.49</v>
      </c>
    </row>
    <row r="31" spans="1:4" ht="25.5">
      <c r="A31" s="16" t="s">
        <v>55</v>
      </c>
      <c r="B31" s="6" t="s">
        <v>56</v>
      </c>
      <c r="C31" s="7" t="s">
        <v>57</v>
      </c>
      <c r="D31" s="3">
        <v>0.47</v>
      </c>
    </row>
    <row r="32" spans="1:4">
      <c r="A32" s="25"/>
      <c r="B32" s="64" t="s">
        <v>21</v>
      </c>
      <c r="C32" s="26"/>
      <c r="D32" s="27">
        <f>D29+D30+D31</f>
        <v>2.7</v>
      </c>
    </row>
    <row r="33" spans="1:4">
      <c r="A33" s="83" t="s">
        <v>58</v>
      </c>
      <c r="B33" s="84"/>
      <c r="C33" s="84"/>
      <c r="D33" s="85"/>
    </row>
    <row r="34" spans="1:4" ht="38.25">
      <c r="A34" s="28" t="s">
        <v>59</v>
      </c>
      <c r="B34" s="29" t="s">
        <v>60</v>
      </c>
      <c r="C34" s="30" t="s">
        <v>61</v>
      </c>
      <c r="D34" s="31">
        <v>0.46</v>
      </c>
    </row>
    <row r="35" spans="1:4">
      <c r="A35" s="28" t="s">
        <v>62</v>
      </c>
      <c r="B35" s="29" t="s">
        <v>63</v>
      </c>
      <c r="C35" s="7" t="s">
        <v>7</v>
      </c>
      <c r="D35" s="31">
        <v>0.08</v>
      </c>
    </row>
    <row r="36" spans="1:4">
      <c r="A36" s="14"/>
      <c r="B36" s="32" t="s">
        <v>21</v>
      </c>
      <c r="C36" s="33"/>
      <c r="D36" s="34">
        <f>D34+D35</f>
        <v>0.54</v>
      </c>
    </row>
    <row r="37" spans="1:4">
      <c r="A37" s="83" t="s">
        <v>64</v>
      </c>
      <c r="B37" s="84"/>
      <c r="C37" s="84"/>
      <c r="D37" s="85"/>
    </row>
    <row r="38" spans="1:4" ht="38.25">
      <c r="A38" s="71" t="s">
        <v>65</v>
      </c>
      <c r="B38" s="30" t="s">
        <v>66</v>
      </c>
      <c r="C38" s="30" t="s">
        <v>61</v>
      </c>
      <c r="D38" s="3">
        <v>2.15</v>
      </c>
    </row>
    <row r="39" spans="1:4" ht="38.25">
      <c r="A39" s="71" t="s">
        <v>67</v>
      </c>
      <c r="B39" s="30" t="s">
        <v>68</v>
      </c>
      <c r="C39" s="35" t="s">
        <v>7</v>
      </c>
      <c r="D39" s="3">
        <v>0.5</v>
      </c>
    </row>
    <row r="40" spans="1:4" ht="38.25">
      <c r="A40" s="36" t="s">
        <v>69</v>
      </c>
      <c r="B40" s="30" t="s">
        <v>70</v>
      </c>
      <c r="C40" s="30" t="s">
        <v>71</v>
      </c>
      <c r="D40" s="3">
        <v>0.09</v>
      </c>
    </row>
    <row r="41" spans="1:4" ht="51">
      <c r="A41" s="36" t="s">
        <v>95</v>
      </c>
      <c r="B41" s="30" t="s">
        <v>96</v>
      </c>
      <c r="C41" s="30" t="s">
        <v>97</v>
      </c>
      <c r="D41" s="49">
        <v>1.1000000000000001</v>
      </c>
    </row>
    <row r="42" spans="1:4">
      <c r="A42" s="14"/>
      <c r="B42" s="37" t="s">
        <v>72</v>
      </c>
      <c r="C42" s="37"/>
      <c r="D42" s="27">
        <f>D38+D39+D40+D41</f>
        <v>3.84</v>
      </c>
    </row>
    <row r="43" spans="1:4">
      <c r="A43" s="86" t="s">
        <v>73</v>
      </c>
      <c r="B43" s="87"/>
      <c r="C43" s="87"/>
      <c r="D43" s="88"/>
    </row>
    <row r="44" spans="1:4" ht="25.5">
      <c r="A44" s="14" t="s">
        <v>74</v>
      </c>
      <c r="B44" s="6" t="s">
        <v>75</v>
      </c>
      <c r="C44" s="18" t="s">
        <v>118</v>
      </c>
      <c r="D44" s="34">
        <v>4.26</v>
      </c>
    </row>
    <row r="45" spans="1:4">
      <c r="A45" s="86" t="s">
        <v>76</v>
      </c>
      <c r="B45" s="87"/>
      <c r="C45" s="87"/>
      <c r="D45" s="88"/>
    </row>
    <row r="46" spans="1:4">
      <c r="A46" s="38" t="s">
        <v>77</v>
      </c>
      <c r="B46" s="20" t="s">
        <v>78</v>
      </c>
      <c r="C46" s="39" t="s">
        <v>119</v>
      </c>
      <c r="D46" s="34">
        <v>2.2400000000000002</v>
      </c>
    </row>
    <row r="47" spans="1:4">
      <c r="A47" s="40" t="s">
        <v>79</v>
      </c>
      <c r="B47" s="41" t="s">
        <v>80</v>
      </c>
      <c r="C47" s="39" t="s">
        <v>119</v>
      </c>
      <c r="D47" s="34">
        <v>0.09</v>
      </c>
    </row>
    <row r="48" spans="1:4">
      <c r="A48" s="42"/>
      <c r="B48" s="64" t="s">
        <v>21</v>
      </c>
      <c r="C48" s="43"/>
      <c r="D48" s="44">
        <f>D46+D47</f>
        <v>2.33</v>
      </c>
    </row>
    <row r="49" spans="1:4">
      <c r="A49" s="42"/>
      <c r="B49" s="86" t="s">
        <v>81</v>
      </c>
      <c r="C49" s="87"/>
      <c r="D49" s="88"/>
    </row>
    <row r="50" spans="1:4" ht="25.5">
      <c r="A50" s="45" t="s">
        <v>82</v>
      </c>
      <c r="B50" s="6" t="s">
        <v>83</v>
      </c>
      <c r="C50" s="19" t="s">
        <v>57</v>
      </c>
      <c r="D50" s="46">
        <v>1.2589999999999999</v>
      </c>
    </row>
    <row r="51" spans="1:4" ht="25.5">
      <c r="A51" s="45" t="s">
        <v>84</v>
      </c>
      <c r="B51" s="19" t="s">
        <v>85</v>
      </c>
      <c r="C51" s="19" t="s">
        <v>57</v>
      </c>
      <c r="D51" s="89">
        <f>ROUND(0.527*1.067,2)</f>
        <v>0.56000000000000005</v>
      </c>
    </row>
    <row r="52" spans="1:4" ht="25.5">
      <c r="A52" s="45" t="s">
        <v>86</v>
      </c>
      <c r="B52" s="19" t="s">
        <v>87</v>
      </c>
      <c r="C52" s="19" t="s">
        <v>57</v>
      </c>
      <c r="D52" s="90"/>
    </row>
    <row r="53" spans="1:4" ht="25.5">
      <c r="A53" s="45" t="s">
        <v>88</v>
      </c>
      <c r="B53" s="19" t="s">
        <v>89</v>
      </c>
      <c r="C53" s="9" t="s">
        <v>120</v>
      </c>
      <c r="D53" s="46">
        <v>1E-3</v>
      </c>
    </row>
    <row r="54" spans="1:4">
      <c r="A54" s="42"/>
      <c r="B54" s="65" t="s">
        <v>72</v>
      </c>
      <c r="C54" s="9"/>
      <c r="D54" s="27">
        <f>D50+D51+D53</f>
        <v>1.8199999999999998</v>
      </c>
    </row>
    <row r="55" spans="1:4">
      <c r="A55" s="42"/>
      <c r="B55" s="64" t="s">
        <v>90</v>
      </c>
      <c r="C55" s="4"/>
      <c r="D55" s="27">
        <f>D15+D27+D32+D36+D42+D44+D48+D54</f>
        <v>24.689999999999998</v>
      </c>
    </row>
    <row r="56" spans="1:4">
      <c r="A56" s="14"/>
      <c r="B56" s="9" t="s">
        <v>91</v>
      </c>
      <c r="C56" s="4"/>
      <c r="D56" s="66">
        <f>D55*D4</f>
        <v>71215.835999999996</v>
      </c>
    </row>
    <row r="57" spans="1:4">
      <c r="A57" s="14"/>
      <c r="B57" s="9" t="s">
        <v>92</v>
      </c>
      <c r="C57" s="7"/>
      <c r="D57" s="66">
        <f>D56*12</f>
        <v>854590.03199999989</v>
      </c>
    </row>
    <row r="58" spans="1:4">
      <c r="A58" s="57"/>
      <c r="B58" s="67" t="s">
        <v>126</v>
      </c>
      <c r="C58" s="68"/>
      <c r="D58" s="80" t="s">
        <v>127</v>
      </c>
    </row>
    <row r="59" spans="1:4">
      <c r="B59" s="53" t="s">
        <v>100</v>
      </c>
      <c r="D59" s="53"/>
    </row>
  </sheetData>
  <mergeCells count="10">
    <mergeCell ref="B2:D2"/>
    <mergeCell ref="A7:D7"/>
    <mergeCell ref="B49:D49"/>
    <mergeCell ref="D51:D52"/>
    <mergeCell ref="A16:D16"/>
    <mergeCell ref="A28:D28"/>
    <mergeCell ref="A33:D33"/>
    <mergeCell ref="A37:D37"/>
    <mergeCell ref="A43:D43"/>
    <mergeCell ref="A45:D45"/>
  </mergeCells>
  <pageMargins left="0.7" right="0.24" top="0.3" bottom="0.18" header="0.17" footer="0.17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61"/>
  <sheetViews>
    <sheetView topLeftCell="A43" workbookViewId="0">
      <selection activeCell="G59" sqref="G59"/>
    </sheetView>
  </sheetViews>
  <sheetFormatPr defaultColWidth="19.42578125" defaultRowHeight="12.75"/>
  <cols>
    <col min="1" max="1" width="5" style="54" customWidth="1"/>
    <col min="2" max="2" width="45.140625" style="53" customWidth="1"/>
    <col min="3" max="3" width="21.7109375" style="53" customWidth="1"/>
    <col min="4" max="4" width="20.5703125" style="54" customWidth="1"/>
    <col min="5" max="5" width="9.7109375" style="54" customWidth="1"/>
    <col min="6" max="6" width="19.42578125" style="56" customWidth="1"/>
    <col min="7" max="16384" width="19.42578125" style="54"/>
  </cols>
  <sheetData>
    <row r="2" spans="1:4" ht="42" customHeight="1">
      <c r="B2" s="91" t="s">
        <v>122</v>
      </c>
      <c r="C2" s="91"/>
      <c r="D2" s="91"/>
    </row>
    <row r="3" spans="1:4">
      <c r="B3" s="52" t="s">
        <v>101</v>
      </c>
      <c r="C3" s="70"/>
      <c r="D3" s="73"/>
    </row>
    <row r="4" spans="1:4">
      <c r="A4" s="57"/>
      <c r="B4" s="50" t="s">
        <v>117</v>
      </c>
      <c r="C4" s="52" t="s">
        <v>98</v>
      </c>
      <c r="D4" s="70">
        <v>4416.3999999999996</v>
      </c>
    </row>
    <row r="5" spans="1:4">
      <c r="A5" s="57"/>
      <c r="B5" s="2"/>
      <c r="C5" s="2"/>
      <c r="D5" s="2"/>
    </row>
    <row r="6" spans="1:4" ht="38.25">
      <c r="A6" s="28"/>
      <c r="B6" s="3" t="s">
        <v>0</v>
      </c>
      <c r="C6" s="3" t="s">
        <v>1</v>
      </c>
      <c r="D6" s="4" t="s">
        <v>99</v>
      </c>
    </row>
    <row r="7" spans="1:4">
      <c r="A7" s="86" t="s">
        <v>2</v>
      </c>
      <c r="B7" s="87"/>
      <c r="C7" s="87"/>
      <c r="D7" s="88"/>
    </row>
    <row r="8" spans="1:4" ht="51">
      <c r="A8" s="5" t="s">
        <v>3</v>
      </c>
      <c r="B8" s="6" t="s">
        <v>4</v>
      </c>
      <c r="C8" s="7" t="s">
        <v>93</v>
      </c>
      <c r="D8" s="8"/>
    </row>
    <row r="9" spans="1:4">
      <c r="A9" s="5" t="s">
        <v>5</v>
      </c>
      <c r="B9" s="9" t="s">
        <v>6</v>
      </c>
      <c r="C9" s="7" t="s">
        <v>7</v>
      </c>
      <c r="D9" s="10"/>
    </row>
    <row r="10" spans="1:4">
      <c r="A10" s="5" t="s">
        <v>8</v>
      </c>
      <c r="B10" s="9" t="s">
        <v>9</v>
      </c>
      <c r="C10" s="7" t="s">
        <v>10</v>
      </c>
      <c r="D10" s="10"/>
    </row>
    <row r="11" spans="1:4" ht="76.5">
      <c r="A11" s="5" t="s">
        <v>11</v>
      </c>
      <c r="B11" s="11" t="s">
        <v>12</v>
      </c>
      <c r="C11" s="7" t="s">
        <v>13</v>
      </c>
      <c r="D11" s="12">
        <v>2.9</v>
      </c>
    </row>
    <row r="12" spans="1:4">
      <c r="A12" s="5" t="s">
        <v>14</v>
      </c>
      <c r="B12" s="6" t="s">
        <v>15</v>
      </c>
      <c r="C12" s="7" t="s">
        <v>7</v>
      </c>
      <c r="D12" s="10"/>
    </row>
    <row r="13" spans="1:4">
      <c r="A13" s="5" t="s">
        <v>16</v>
      </c>
      <c r="B13" s="6" t="s">
        <v>17</v>
      </c>
      <c r="C13" s="7" t="s">
        <v>18</v>
      </c>
      <c r="D13" s="10"/>
    </row>
    <row r="14" spans="1:4">
      <c r="A14" s="5" t="s">
        <v>19</v>
      </c>
      <c r="B14" s="9" t="s">
        <v>20</v>
      </c>
      <c r="C14" s="7" t="s">
        <v>7</v>
      </c>
      <c r="D14" s="13">
        <v>0.11</v>
      </c>
    </row>
    <row r="15" spans="1:4">
      <c r="A15" s="14"/>
      <c r="B15" s="37" t="s">
        <v>21</v>
      </c>
      <c r="C15" s="7"/>
      <c r="D15" s="15">
        <f>D9+D11+D13+D14</f>
        <v>3.01</v>
      </c>
    </row>
    <row r="16" spans="1:4">
      <c r="A16" s="86" t="s">
        <v>22</v>
      </c>
      <c r="B16" s="87"/>
      <c r="C16" s="87"/>
      <c r="D16" s="88"/>
    </row>
    <row r="17" spans="1:4" ht="25.5">
      <c r="A17" s="5" t="s">
        <v>23</v>
      </c>
      <c r="B17" s="7" t="s">
        <v>24</v>
      </c>
      <c r="C17" s="7" t="s">
        <v>25</v>
      </c>
      <c r="D17" s="71"/>
    </row>
    <row r="18" spans="1:4">
      <c r="A18" s="16" t="s">
        <v>26</v>
      </c>
      <c r="B18" s="7" t="s">
        <v>27</v>
      </c>
      <c r="C18" s="7" t="s">
        <v>28</v>
      </c>
      <c r="D18" s="17"/>
    </row>
    <row r="19" spans="1:4">
      <c r="A19" s="5" t="s">
        <v>29</v>
      </c>
      <c r="B19" s="7" t="s">
        <v>30</v>
      </c>
      <c r="C19" s="7" t="s">
        <v>25</v>
      </c>
      <c r="D19" s="17"/>
    </row>
    <row r="20" spans="1:4">
      <c r="A20" s="5" t="s">
        <v>31</v>
      </c>
      <c r="B20" s="18" t="s">
        <v>32</v>
      </c>
      <c r="C20" s="19" t="s">
        <v>25</v>
      </c>
      <c r="D20" s="17"/>
    </row>
    <row r="21" spans="1:4">
      <c r="A21" s="5" t="s">
        <v>33</v>
      </c>
      <c r="B21" s="20" t="s">
        <v>34</v>
      </c>
      <c r="C21" s="7" t="s">
        <v>28</v>
      </c>
      <c r="D21" s="21">
        <v>5.97</v>
      </c>
    </row>
    <row r="22" spans="1:4" ht="51">
      <c r="A22" s="5" t="s">
        <v>35</v>
      </c>
      <c r="B22" s="19" t="s">
        <v>36</v>
      </c>
      <c r="C22" s="9" t="s">
        <v>37</v>
      </c>
      <c r="D22" s="17"/>
    </row>
    <row r="23" spans="1:4" ht="25.5">
      <c r="A23" s="5" t="s">
        <v>38</v>
      </c>
      <c r="B23" s="19" t="s">
        <v>39</v>
      </c>
      <c r="C23" s="7" t="s">
        <v>40</v>
      </c>
      <c r="D23" s="17"/>
    </row>
    <row r="24" spans="1:4" ht="38.25">
      <c r="A24" s="5" t="s">
        <v>41</v>
      </c>
      <c r="B24" s="6" t="s">
        <v>42</v>
      </c>
      <c r="C24" s="9" t="s">
        <v>43</v>
      </c>
      <c r="D24" s="10"/>
    </row>
    <row r="25" spans="1:4" ht="25.5">
      <c r="A25" s="5" t="s">
        <v>44</v>
      </c>
      <c r="B25" s="6" t="s">
        <v>45</v>
      </c>
      <c r="C25" s="9"/>
      <c r="D25" s="72"/>
    </row>
    <row r="26" spans="1:4">
      <c r="A26" s="5" t="s">
        <v>46</v>
      </c>
      <c r="B26" s="7" t="s">
        <v>47</v>
      </c>
      <c r="C26" s="7" t="s">
        <v>48</v>
      </c>
      <c r="D26" s="22">
        <v>0.22</v>
      </c>
    </row>
    <row r="27" spans="1:4">
      <c r="A27" s="14"/>
      <c r="B27" s="63" t="s">
        <v>21</v>
      </c>
      <c r="C27" s="23"/>
      <c r="D27" s="24">
        <f>D21+D26</f>
        <v>6.1899999999999995</v>
      </c>
    </row>
    <row r="28" spans="1:4">
      <c r="A28" s="83" t="s">
        <v>49</v>
      </c>
      <c r="B28" s="84"/>
      <c r="C28" s="84"/>
      <c r="D28" s="85"/>
    </row>
    <row r="29" spans="1:4" ht="51">
      <c r="A29" s="5" t="s">
        <v>50</v>
      </c>
      <c r="B29" s="6" t="s">
        <v>51</v>
      </c>
      <c r="C29" s="9" t="s">
        <v>52</v>
      </c>
      <c r="D29" s="3">
        <v>1.74</v>
      </c>
    </row>
    <row r="30" spans="1:4" ht="51">
      <c r="A30" s="5" t="s">
        <v>53</v>
      </c>
      <c r="B30" s="6" t="s">
        <v>54</v>
      </c>
      <c r="C30" s="9" t="s">
        <v>94</v>
      </c>
      <c r="D30" s="3">
        <v>0.49</v>
      </c>
    </row>
    <row r="31" spans="1:4" ht="25.5">
      <c r="A31" s="16" t="s">
        <v>55</v>
      </c>
      <c r="B31" s="6" t="s">
        <v>56</v>
      </c>
      <c r="C31" s="7" t="s">
        <v>57</v>
      </c>
      <c r="D31" s="3">
        <v>0.47</v>
      </c>
    </row>
    <row r="32" spans="1:4">
      <c r="A32" s="25"/>
      <c r="B32" s="64" t="s">
        <v>21</v>
      </c>
      <c r="C32" s="26"/>
      <c r="D32" s="27">
        <f>D29+D30+D31</f>
        <v>2.7</v>
      </c>
    </row>
    <row r="33" spans="1:4" ht="27.75" customHeight="1">
      <c r="A33" s="83" t="s">
        <v>58</v>
      </c>
      <c r="B33" s="84"/>
      <c r="C33" s="84"/>
      <c r="D33" s="85"/>
    </row>
    <row r="34" spans="1:4" ht="38.25">
      <c r="A34" s="28" t="s">
        <v>59</v>
      </c>
      <c r="B34" s="29" t="s">
        <v>60</v>
      </c>
      <c r="C34" s="30" t="s">
        <v>61</v>
      </c>
      <c r="D34" s="31">
        <v>0.46</v>
      </c>
    </row>
    <row r="35" spans="1:4">
      <c r="A35" s="28" t="s">
        <v>62</v>
      </c>
      <c r="B35" s="29" t="s">
        <v>63</v>
      </c>
      <c r="C35" s="7" t="s">
        <v>7</v>
      </c>
      <c r="D35" s="31">
        <v>0.08</v>
      </c>
    </row>
    <row r="36" spans="1:4">
      <c r="A36" s="14"/>
      <c r="B36" s="32" t="s">
        <v>21</v>
      </c>
      <c r="C36" s="33"/>
      <c r="D36" s="34">
        <f>D34+D35</f>
        <v>0.54</v>
      </c>
    </row>
    <row r="37" spans="1:4" ht="29.25" customHeight="1">
      <c r="A37" s="83" t="s">
        <v>64</v>
      </c>
      <c r="B37" s="84"/>
      <c r="C37" s="84"/>
      <c r="D37" s="85"/>
    </row>
    <row r="38" spans="1:4" ht="38.25">
      <c r="A38" s="71" t="s">
        <v>65</v>
      </c>
      <c r="B38" s="30" t="s">
        <v>66</v>
      </c>
      <c r="C38" s="30" t="s">
        <v>61</v>
      </c>
      <c r="D38" s="3">
        <v>2.15</v>
      </c>
    </row>
    <row r="39" spans="1:4" ht="38.25">
      <c r="A39" s="71" t="s">
        <v>67</v>
      </c>
      <c r="B39" s="30" t="s">
        <v>68</v>
      </c>
      <c r="C39" s="35" t="s">
        <v>7</v>
      </c>
      <c r="D39" s="3">
        <v>0.5</v>
      </c>
    </row>
    <row r="40" spans="1:4" ht="38.25">
      <c r="A40" s="36" t="s">
        <v>69</v>
      </c>
      <c r="B40" s="30" t="s">
        <v>70</v>
      </c>
      <c r="C40" s="30" t="s">
        <v>71</v>
      </c>
      <c r="D40" s="3">
        <v>0.09</v>
      </c>
    </row>
    <row r="41" spans="1:4" ht="51">
      <c r="A41" s="36" t="s">
        <v>95</v>
      </c>
      <c r="B41" s="30" t="s">
        <v>96</v>
      </c>
      <c r="C41" s="30" t="s">
        <v>97</v>
      </c>
      <c r="D41" s="49">
        <v>1.1000000000000001</v>
      </c>
    </row>
    <row r="42" spans="1:4">
      <c r="A42" s="14"/>
      <c r="B42" s="37" t="s">
        <v>72</v>
      </c>
      <c r="C42" s="37"/>
      <c r="D42" s="27">
        <f>D38+D39+D40+D41</f>
        <v>3.84</v>
      </c>
    </row>
    <row r="43" spans="1:4">
      <c r="A43" s="86" t="s">
        <v>73</v>
      </c>
      <c r="B43" s="87"/>
      <c r="C43" s="87"/>
      <c r="D43" s="88"/>
    </row>
    <row r="44" spans="1:4" ht="25.5">
      <c r="A44" s="14" t="s">
        <v>74</v>
      </c>
      <c r="B44" s="6" t="s">
        <v>75</v>
      </c>
      <c r="C44" s="18" t="s">
        <v>118</v>
      </c>
      <c r="D44" s="34">
        <v>4.26</v>
      </c>
    </row>
    <row r="45" spans="1:4">
      <c r="A45" s="86" t="s">
        <v>76</v>
      </c>
      <c r="B45" s="87"/>
      <c r="C45" s="87"/>
      <c r="D45" s="88"/>
    </row>
    <row r="46" spans="1:4">
      <c r="A46" s="38" t="s">
        <v>77</v>
      </c>
      <c r="B46" s="20" t="s">
        <v>78</v>
      </c>
      <c r="C46" s="39" t="s">
        <v>119</v>
      </c>
      <c r="D46" s="34">
        <v>2.2400000000000002</v>
      </c>
    </row>
    <row r="47" spans="1:4">
      <c r="A47" s="40" t="s">
        <v>79</v>
      </c>
      <c r="B47" s="41" t="s">
        <v>80</v>
      </c>
      <c r="C47" s="39" t="s">
        <v>119</v>
      </c>
      <c r="D47" s="34">
        <v>0.09</v>
      </c>
    </row>
    <row r="48" spans="1:4">
      <c r="A48" s="42"/>
      <c r="B48" s="64" t="s">
        <v>21</v>
      </c>
      <c r="C48" s="43"/>
      <c r="D48" s="44">
        <f>D46+D47</f>
        <v>2.33</v>
      </c>
    </row>
    <row r="49" spans="1:4">
      <c r="A49" s="42"/>
      <c r="B49" s="86" t="s">
        <v>81</v>
      </c>
      <c r="C49" s="87"/>
      <c r="D49" s="88"/>
    </row>
    <row r="50" spans="1:4" ht="25.5">
      <c r="A50" s="45" t="s">
        <v>82</v>
      </c>
      <c r="B50" s="6" t="s">
        <v>83</v>
      </c>
      <c r="C50" s="19" t="s">
        <v>57</v>
      </c>
      <c r="D50" s="46">
        <v>1.2589999999999999</v>
      </c>
    </row>
    <row r="51" spans="1:4" ht="25.5">
      <c r="A51" s="45" t="s">
        <v>84</v>
      </c>
      <c r="B51" s="19" t="s">
        <v>85</v>
      </c>
      <c r="C51" s="19" t="s">
        <v>57</v>
      </c>
      <c r="D51" s="89">
        <f>ROUND(0.527*1.067,2)</f>
        <v>0.56000000000000005</v>
      </c>
    </row>
    <row r="52" spans="1:4" ht="25.5">
      <c r="A52" s="45" t="s">
        <v>86</v>
      </c>
      <c r="B52" s="19" t="s">
        <v>87</v>
      </c>
      <c r="C52" s="19" t="s">
        <v>57</v>
      </c>
      <c r="D52" s="90"/>
    </row>
    <row r="53" spans="1:4" ht="25.5">
      <c r="A53" s="45" t="s">
        <v>88</v>
      </c>
      <c r="B53" s="19" t="s">
        <v>89</v>
      </c>
      <c r="C53" s="9" t="s">
        <v>120</v>
      </c>
      <c r="D53" s="46">
        <v>1E-3</v>
      </c>
    </row>
    <row r="54" spans="1:4">
      <c r="A54" s="42"/>
      <c r="B54" s="65" t="s">
        <v>72</v>
      </c>
      <c r="C54" s="9"/>
      <c r="D54" s="27">
        <f>D50+D51+D53</f>
        <v>1.8199999999999998</v>
      </c>
    </row>
    <row r="55" spans="1:4">
      <c r="A55" s="42"/>
      <c r="B55" s="64" t="s">
        <v>90</v>
      </c>
      <c r="C55" s="4"/>
      <c r="D55" s="27">
        <f>D15+D27+D32+D36+D42+D44+D48+D54</f>
        <v>24.689999999999998</v>
      </c>
    </row>
    <row r="56" spans="1:4">
      <c r="A56" s="14"/>
      <c r="B56" s="9" t="s">
        <v>91</v>
      </c>
      <c r="C56" s="4"/>
      <c r="D56" s="66">
        <f>D55*D4</f>
        <v>109040.91599999998</v>
      </c>
    </row>
    <row r="57" spans="1:4">
      <c r="A57" s="14"/>
      <c r="B57" s="9" t="s">
        <v>92</v>
      </c>
      <c r="C57" s="7"/>
      <c r="D57" s="66">
        <f>D56*12</f>
        <v>1308490.9919999999</v>
      </c>
    </row>
    <row r="58" spans="1:4">
      <c r="A58" s="57"/>
    </row>
    <row r="59" spans="1:4">
      <c r="D59" s="53"/>
    </row>
    <row r="61" spans="1:4">
      <c r="B61" s="67" t="s">
        <v>126</v>
      </c>
      <c r="C61" s="68"/>
      <c r="D61" s="80" t="s">
        <v>127</v>
      </c>
    </row>
  </sheetData>
  <mergeCells count="10">
    <mergeCell ref="B2:D2"/>
    <mergeCell ref="A7:D7"/>
    <mergeCell ref="B49:D49"/>
    <mergeCell ref="D51:D52"/>
    <mergeCell ref="A16:D16"/>
    <mergeCell ref="A28:D28"/>
    <mergeCell ref="A33:D33"/>
    <mergeCell ref="A37:D37"/>
    <mergeCell ref="A43:D43"/>
    <mergeCell ref="A45:D45"/>
  </mergeCells>
  <pageMargins left="0.47" right="0.17" top="0.25" bottom="0.18" header="0.18" footer="0.17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>
      <selection activeCell="H5" sqref="H5"/>
    </sheetView>
  </sheetViews>
  <sheetFormatPr defaultColWidth="19.42578125" defaultRowHeight="12.75"/>
  <cols>
    <col min="1" max="1" width="5" style="54" customWidth="1"/>
    <col min="2" max="2" width="45.140625" style="53" customWidth="1"/>
    <col min="3" max="3" width="21.7109375" style="53" customWidth="1"/>
    <col min="4" max="4" width="20.5703125" style="54" customWidth="1"/>
    <col min="5" max="5" width="9.7109375" style="54" customWidth="1"/>
    <col min="6" max="6" width="19.42578125" style="56" customWidth="1"/>
    <col min="7" max="16384" width="19.42578125" style="54"/>
  </cols>
  <sheetData>
    <row r="1" spans="1:9" ht="42.75" customHeight="1">
      <c r="B1" s="92" t="s">
        <v>115</v>
      </c>
      <c r="C1" s="92"/>
      <c r="D1" s="92"/>
      <c r="E1" s="55"/>
      <c r="G1" s="55"/>
      <c r="H1" s="55"/>
      <c r="I1" s="55"/>
    </row>
    <row r="2" spans="1:9">
      <c r="B2" s="52" t="s">
        <v>101</v>
      </c>
      <c r="C2" s="70"/>
      <c r="D2" s="73"/>
      <c r="E2" s="55"/>
      <c r="G2" s="55"/>
      <c r="H2" s="55"/>
      <c r="I2" s="55"/>
    </row>
    <row r="3" spans="1:9">
      <c r="A3" s="57"/>
      <c r="B3" s="50" t="s">
        <v>103</v>
      </c>
      <c r="C3" s="52" t="s">
        <v>98</v>
      </c>
      <c r="D3" s="70">
        <v>2540.5</v>
      </c>
    </row>
    <row r="4" spans="1:9">
      <c r="A4" s="57"/>
      <c r="B4" s="2"/>
      <c r="C4" s="2"/>
      <c r="D4" s="2"/>
    </row>
    <row r="5" spans="1:9" ht="38.25">
      <c r="A5" s="28"/>
      <c r="B5" s="3" t="s">
        <v>0</v>
      </c>
      <c r="C5" s="3" t="s">
        <v>1</v>
      </c>
      <c r="D5" s="4" t="s">
        <v>99</v>
      </c>
    </row>
    <row r="6" spans="1:9">
      <c r="A6" s="86" t="s">
        <v>2</v>
      </c>
      <c r="B6" s="87"/>
      <c r="C6" s="87"/>
      <c r="D6" s="88"/>
    </row>
    <row r="7" spans="1:9" ht="51">
      <c r="A7" s="5" t="s">
        <v>3</v>
      </c>
      <c r="B7" s="6" t="s">
        <v>4</v>
      </c>
      <c r="C7" s="7" t="s">
        <v>93</v>
      </c>
      <c r="D7" s="8"/>
    </row>
    <row r="8" spans="1:9">
      <c r="A8" s="5" t="s">
        <v>5</v>
      </c>
      <c r="B8" s="9" t="s">
        <v>6</v>
      </c>
      <c r="C8" s="7" t="s">
        <v>7</v>
      </c>
      <c r="D8" s="10"/>
    </row>
    <row r="9" spans="1:9">
      <c r="A9" s="5" t="s">
        <v>8</v>
      </c>
      <c r="B9" s="9" t="s">
        <v>9</v>
      </c>
      <c r="C9" s="7" t="s">
        <v>10</v>
      </c>
      <c r="D9" s="10"/>
    </row>
    <row r="10" spans="1:9" ht="76.5">
      <c r="A10" s="5" t="s">
        <v>11</v>
      </c>
      <c r="B10" s="11" t="s">
        <v>12</v>
      </c>
      <c r="C10" s="7" t="s">
        <v>13</v>
      </c>
      <c r="D10" s="12">
        <v>2.9</v>
      </c>
    </row>
    <row r="11" spans="1:9">
      <c r="A11" s="5" t="s">
        <v>14</v>
      </c>
      <c r="B11" s="6" t="s">
        <v>15</v>
      </c>
      <c r="C11" s="7" t="s">
        <v>7</v>
      </c>
      <c r="D11" s="10"/>
    </row>
    <row r="12" spans="1:9">
      <c r="A12" s="5" t="s">
        <v>16</v>
      </c>
      <c r="B12" s="6" t="s">
        <v>17</v>
      </c>
      <c r="C12" s="7" t="s">
        <v>18</v>
      </c>
      <c r="D12" s="10"/>
    </row>
    <row r="13" spans="1:9">
      <c r="A13" s="5" t="s">
        <v>19</v>
      </c>
      <c r="B13" s="9" t="s">
        <v>20</v>
      </c>
      <c r="C13" s="7" t="s">
        <v>7</v>
      </c>
      <c r="D13" s="13">
        <v>0.11</v>
      </c>
    </row>
    <row r="14" spans="1:9">
      <c r="A14" s="14"/>
      <c r="B14" s="37" t="s">
        <v>21</v>
      </c>
      <c r="C14" s="7"/>
      <c r="D14" s="15">
        <f>D8+D10+D12+D13</f>
        <v>3.01</v>
      </c>
    </row>
    <row r="15" spans="1:9">
      <c r="A15" s="86" t="s">
        <v>22</v>
      </c>
      <c r="B15" s="87"/>
      <c r="C15" s="87"/>
      <c r="D15" s="88"/>
    </row>
    <row r="16" spans="1:9" ht="25.5">
      <c r="A16" s="5" t="s">
        <v>23</v>
      </c>
      <c r="B16" s="7" t="s">
        <v>24</v>
      </c>
      <c r="C16" s="7" t="s">
        <v>25</v>
      </c>
      <c r="D16" s="71"/>
    </row>
    <row r="17" spans="1:4">
      <c r="A17" s="16" t="s">
        <v>26</v>
      </c>
      <c r="B17" s="7" t="s">
        <v>27</v>
      </c>
      <c r="C17" s="7" t="s">
        <v>28</v>
      </c>
      <c r="D17" s="17"/>
    </row>
    <row r="18" spans="1:4">
      <c r="A18" s="5" t="s">
        <v>29</v>
      </c>
      <c r="B18" s="7" t="s">
        <v>30</v>
      </c>
      <c r="C18" s="7" t="s">
        <v>25</v>
      </c>
      <c r="D18" s="17"/>
    </row>
    <row r="19" spans="1:4">
      <c r="A19" s="5" t="s">
        <v>31</v>
      </c>
      <c r="B19" s="18" t="s">
        <v>32</v>
      </c>
      <c r="C19" s="19" t="s">
        <v>25</v>
      </c>
      <c r="D19" s="17"/>
    </row>
    <row r="20" spans="1:4">
      <c r="A20" s="5" t="s">
        <v>33</v>
      </c>
      <c r="B20" s="20" t="s">
        <v>34</v>
      </c>
      <c r="C20" s="7" t="s">
        <v>28</v>
      </c>
      <c r="D20" s="21">
        <v>5.97</v>
      </c>
    </row>
    <row r="21" spans="1:4" ht="51">
      <c r="A21" s="5" t="s">
        <v>35</v>
      </c>
      <c r="B21" s="19" t="s">
        <v>36</v>
      </c>
      <c r="C21" s="9" t="s">
        <v>37</v>
      </c>
      <c r="D21" s="17"/>
    </row>
    <row r="22" spans="1:4" ht="25.5">
      <c r="A22" s="5" t="s">
        <v>38</v>
      </c>
      <c r="B22" s="19" t="s">
        <v>39</v>
      </c>
      <c r="C22" s="7" t="s">
        <v>40</v>
      </c>
      <c r="D22" s="17"/>
    </row>
    <row r="23" spans="1:4" ht="38.25">
      <c r="A23" s="5" t="s">
        <v>41</v>
      </c>
      <c r="B23" s="6" t="s">
        <v>42</v>
      </c>
      <c r="C23" s="9" t="s">
        <v>43</v>
      </c>
      <c r="D23" s="10"/>
    </row>
    <row r="24" spans="1:4" ht="25.5">
      <c r="A24" s="5" t="s">
        <v>44</v>
      </c>
      <c r="B24" s="6" t="s">
        <v>45</v>
      </c>
      <c r="C24" s="9"/>
      <c r="D24" s="72"/>
    </row>
    <row r="25" spans="1:4">
      <c r="A25" s="5" t="s">
        <v>46</v>
      </c>
      <c r="B25" s="7" t="s">
        <v>47</v>
      </c>
      <c r="C25" s="7" t="s">
        <v>48</v>
      </c>
      <c r="D25" s="22">
        <v>0.22</v>
      </c>
    </row>
    <row r="26" spans="1:4">
      <c r="A26" s="14"/>
      <c r="B26" s="63" t="s">
        <v>21</v>
      </c>
      <c r="C26" s="23"/>
      <c r="D26" s="24">
        <f>D20+D25</f>
        <v>6.1899999999999995</v>
      </c>
    </row>
    <row r="27" spans="1:4">
      <c r="A27" s="83" t="s">
        <v>49</v>
      </c>
      <c r="B27" s="84"/>
      <c r="C27" s="84"/>
      <c r="D27" s="85"/>
    </row>
    <row r="28" spans="1:4" ht="51">
      <c r="A28" s="5" t="s">
        <v>50</v>
      </c>
      <c r="B28" s="6" t="s">
        <v>51</v>
      </c>
      <c r="C28" s="9" t="s">
        <v>52</v>
      </c>
      <c r="D28" s="3">
        <v>1.74</v>
      </c>
    </row>
    <row r="29" spans="1:4" ht="51">
      <c r="A29" s="5" t="s">
        <v>53</v>
      </c>
      <c r="B29" s="6" t="s">
        <v>54</v>
      </c>
      <c r="C29" s="9" t="s">
        <v>94</v>
      </c>
      <c r="D29" s="3">
        <v>0.49</v>
      </c>
    </row>
    <row r="30" spans="1:4" ht="25.5">
      <c r="A30" s="16" t="s">
        <v>55</v>
      </c>
      <c r="B30" s="6" t="s">
        <v>56</v>
      </c>
      <c r="C30" s="7" t="s">
        <v>57</v>
      </c>
      <c r="D30" s="3">
        <v>0.47</v>
      </c>
    </row>
    <row r="31" spans="1:4">
      <c r="A31" s="25"/>
      <c r="B31" s="64" t="s">
        <v>21</v>
      </c>
      <c r="C31" s="26"/>
      <c r="D31" s="27">
        <f>D28+D29+D30</f>
        <v>2.7</v>
      </c>
    </row>
    <row r="32" spans="1:4" ht="25.5" customHeight="1">
      <c r="A32" s="83" t="s">
        <v>58</v>
      </c>
      <c r="B32" s="84"/>
      <c r="C32" s="84"/>
      <c r="D32" s="85"/>
    </row>
    <row r="33" spans="1:4" ht="38.25">
      <c r="A33" s="28" t="s">
        <v>59</v>
      </c>
      <c r="B33" s="29" t="s">
        <v>60</v>
      </c>
      <c r="C33" s="30" t="s">
        <v>61</v>
      </c>
      <c r="D33" s="31">
        <v>0.46</v>
      </c>
    </row>
    <row r="34" spans="1:4">
      <c r="A34" s="28" t="s">
        <v>62</v>
      </c>
      <c r="B34" s="29" t="s">
        <v>63</v>
      </c>
      <c r="C34" s="7" t="s">
        <v>7</v>
      </c>
      <c r="D34" s="31">
        <v>0.08</v>
      </c>
    </row>
    <row r="35" spans="1:4">
      <c r="A35" s="14"/>
      <c r="B35" s="32" t="s">
        <v>21</v>
      </c>
      <c r="C35" s="33"/>
      <c r="D35" s="34">
        <f>D33+D34</f>
        <v>0.54</v>
      </c>
    </row>
    <row r="36" spans="1:4" ht="38.25" customHeight="1">
      <c r="A36" s="83" t="s">
        <v>64</v>
      </c>
      <c r="B36" s="84"/>
      <c r="C36" s="84"/>
      <c r="D36" s="85"/>
    </row>
    <row r="37" spans="1:4" ht="38.25">
      <c r="A37" s="71" t="s">
        <v>65</v>
      </c>
      <c r="B37" s="30" t="s">
        <v>66</v>
      </c>
      <c r="C37" s="30" t="s">
        <v>61</v>
      </c>
      <c r="D37" s="3">
        <v>2.15</v>
      </c>
    </row>
    <row r="38" spans="1:4" ht="38.25">
      <c r="A38" s="71" t="s">
        <v>67</v>
      </c>
      <c r="B38" s="30" t="s">
        <v>68</v>
      </c>
      <c r="C38" s="35" t="s">
        <v>7</v>
      </c>
      <c r="D38" s="3">
        <v>0.5</v>
      </c>
    </row>
    <row r="39" spans="1:4" ht="38.25">
      <c r="A39" s="36" t="s">
        <v>69</v>
      </c>
      <c r="B39" s="30" t="s">
        <v>70</v>
      </c>
      <c r="C39" s="30" t="s">
        <v>71</v>
      </c>
      <c r="D39" s="3">
        <v>0.09</v>
      </c>
    </row>
    <row r="40" spans="1:4" ht="51">
      <c r="A40" s="36" t="s">
        <v>95</v>
      </c>
      <c r="B40" s="30" t="s">
        <v>96</v>
      </c>
      <c r="C40" s="30" t="s">
        <v>97</v>
      </c>
      <c r="D40" s="49">
        <v>1.1000000000000001</v>
      </c>
    </row>
    <row r="41" spans="1:4">
      <c r="A41" s="14"/>
      <c r="B41" s="37" t="s">
        <v>72</v>
      </c>
      <c r="C41" s="37"/>
      <c r="D41" s="27">
        <f>D37+D38+D39+D40</f>
        <v>3.84</v>
      </c>
    </row>
    <row r="42" spans="1:4">
      <c r="A42" s="86" t="s">
        <v>73</v>
      </c>
      <c r="B42" s="87"/>
      <c r="C42" s="87"/>
      <c r="D42" s="88"/>
    </row>
    <row r="43" spans="1:4" ht="25.5">
      <c r="A43" s="14" t="s">
        <v>74</v>
      </c>
      <c r="B43" s="6" t="s">
        <v>75</v>
      </c>
      <c r="C43" s="18" t="s">
        <v>118</v>
      </c>
      <c r="D43" s="34">
        <v>4.26</v>
      </c>
    </row>
    <row r="44" spans="1:4">
      <c r="A44" s="86" t="s">
        <v>76</v>
      </c>
      <c r="B44" s="87"/>
      <c r="C44" s="87"/>
      <c r="D44" s="88"/>
    </row>
    <row r="45" spans="1:4">
      <c r="A45" s="38" t="s">
        <v>77</v>
      </c>
      <c r="B45" s="20" t="s">
        <v>78</v>
      </c>
      <c r="C45" s="39" t="s">
        <v>119</v>
      </c>
      <c r="D45" s="34">
        <v>2.2400000000000002</v>
      </c>
    </row>
    <row r="46" spans="1:4">
      <c r="A46" s="40" t="s">
        <v>79</v>
      </c>
      <c r="B46" s="41" t="s">
        <v>80</v>
      </c>
      <c r="C46" s="39" t="s">
        <v>119</v>
      </c>
      <c r="D46" s="34">
        <v>0.09</v>
      </c>
    </row>
    <row r="47" spans="1:4">
      <c r="A47" s="42"/>
      <c r="B47" s="64" t="s">
        <v>21</v>
      </c>
      <c r="C47" s="43"/>
      <c r="D47" s="44">
        <f>D45+D46</f>
        <v>2.33</v>
      </c>
    </row>
    <row r="48" spans="1:4">
      <c r="A48" s="42"/>
      <c r="B48" s="86" t="s">
        <v>81</v>
      </c>
      <c r="C48" s="87"/>
      <c r="D48" s="88"/>
    </row>
    <row r="49" spans="1:5" ht="25.5">
      <c r="A49" s="45" t="s">
        <v>82</v>
      </c>
      <c r="B49" s="6" t="s">
        <v>83</v>
      </c>
      <c r="C49" s="19" t="s">
        <v>57</v>
      </c>
      <c r="D49" s="46">
        <v>1.2589999999999999</v>
      </c>
    </row>
    <row r="50" spans="1:5" ht="25.5">
      <c r="A50" s="45" t="s">
        <v>84</v>
      </c>
      <c r="B50" s="19" t="s">
        <v>85</v>
      </c>
      <c r="C50" s="19" t="s">
        <v>57</v>
      </c>
      <c r="D50" s="89">
        <f>ROUND(0.527*1.067,2)</f>
        <v>0.56000000000000005</v>
      </c>
    </row>
    <row r="51" spans="1:5" ht="25.5">
      <c r="A51" s="45" t="s">
        <v>86</v>
      </c>
      <c r="B51" s="19" t="s">
        <v>87</v>
      </c>
      <c r="C51" s="19" t="s">
        <v>57</v>
      </c>
      <c r="D51" s="90"/>
    </row>
    <row r="52" spans="1:5" ht="25.5">
      <c r="A52" s="45" t="s">
        <v>88</v>
      </c>
      <c r="B52" s="19" t="s">
        <v>89</v>
      </c>
      <c r="C52" s="9" t="s">
        <v>120</v>
      </c>
      <c r="D52" s="46">
        <v>1E-3</v>
      </c>
    </row>
    <row r="53" spans="1:5">
      <c r="A53" s="42"/>
      <c r="B53" s="65" t="s">
        <v>72</v>
      </c>
      <c r="C53" s="9"/>
      <c r="D53" s="27">
        <f>D49+D50+D52</f>
        <v>1.8199999999999998</v>
      </c>
    </row>
    <row r="54" spans="1:5">
      <c r="A54" s="42"/>
      <c r="B54" s="64" t="s">
        <v>90</v>
      </c>
      <c r="C54" s="4"/>
      <c r="D54" s="27">
        <f>D14+D26+D31+D35+D41+D43+D47+D53</f>
        <v>24.689999999999998</v>
      </c>
    </row>
    <row r="55" spans="1:5">
      <c r="A55" s="14"/>
      <c r="B55" s="9" t="s">
        <v>91</v>
      </c>
      <c r="C55" s="4"/>
      <c r="D55" s="66">
        <f>D54*D3</f>
        <v>62724.944999999992</v>
      </c>
      <c r="E55" s="57"/>
    </row>
    <row r="56" spans="1:5">
      <c r="A56" s="14"/>
      <c r="B56" s="9" t="s">
        <v>92</v>
      </c>
      <c r="C56" s="7"/>
      <c r="D56" s="66">
        <f>D55*12</f>
        <v>752699.33999999985</v>
      </c>
    </row>
    <row r="57" spans="1:5">
      <c r="A57" s="57"/>
      <c r="B57" s="67"/>
      <c r="C57" s="68"/>
      <c r="D57" s="69"/>
    </row>
    <row r="58" spans="1:5">
      <c r="B58" s="54"/>
      <c r="C58" s="54"/>
    </row>
    <row r="59" spans="1:5">
      <c r="B59" s="53" t="s">
        <v>126</v>
      </c>
      <c r="D59" s="79" t="s">
        <v>127</v>
      </c>
    </row>
  </sheetData>
  <mergeCells count="10">
    <mergeCell ref="A6:D6"/>
    <mergeCell ref="B1:D1"/>
    <mergeCell ref="B48:D48"/>
    <mergeCell ref="D50:D51"/>
    <mergeCell ref="A15:D15"/>
    <mergeCell ref="A27:D27"/>
    <mergeCell ref="A32:D32"/>
    <mergeCell ref="A36:D36"/>
    <mergeCell ref="A42:D42"/>
    <mergeCell ref="A44:D44"/>
  </mergeCells>
  <pageMargins left="0.17" right="0.32" top="0.17" bottom="0.23" header="0.18" footer="0.18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topLeftCell="A37" workbookViewId="0">
      <selection activeCell="B60" sqref="B60:D60"/>
    </sheetView>
  </sheetViews>
  <sheetFormatPr defaultColWidth="19.42578125" defaultRowHeight="12.75"/>
  <cols>
    <col min="1" max="1" width="5" style="54" customWidth="1"/>
    <col min="2" max="2" width="45.140625" style="53" customWidth="1"/>
    <col min="3" max="3" width="21.7109375" style="53" customWidth="1"/>
    <col min="4" max="4" width="20.5703125" style="54" customWidth="1"/>
    <col min="5" max="5" width="9.7109375" style="54" customWidth="1"/>
    <col min="6" max="6" width="19.42578125" style="56" customWidth="1"/>
    <col min="7" max="16384" width="19.42578125" style="54"/>
  </cols>
  <sheetData>
    <row r="1" spans="1:9" ht="42.75" customHeight="1">
      <c r="B1" s="91" t="s">
        <v>122</v>
      </c>
      <c r="C1" s="91"/>
      <c r="D1" s="91"/>
      <c r="E1" s="55"/>
      <c r="G1" s="55"/>
      <c r="H1" s="55"/>
      <c r="I1" s="55"/>
    </row>
    <row r="2" spans="1:9">
      <c r="B2" s="52" t="s">
        <v>101</v>
      </c>
      <c r="C2" s="70"/>
      <c r="D2" s="73"/>
      <c r="E2" s="55"/>
      <c r="G2" s="55"/>
      <c r="H2" s="55"/>
      <c r="I2" s="55"/>
    </row>
    <row r="3" spans="1:9" ht="17.25" customHeight="1">
      <c r="A3" s="57"/>
      <c r="B3" s="50" t="s">
        <v>104</v>
      </c>
      <c r="C3" s="52" t="s">
        <v>98</v>
      </c>
      <c r="D3" s="70">
        <v>4511.91</v>
      </c>
    </row>
    <row r="4" spans="1:9">
      <c r="A4" s="57"/>
      <c r="B4" s="2"/>
      <c r="C4" s="2"/>
      <c r="D4" s="2"/>
    </row>
    <row r="5" spans="1:9" ht="38.25">
      <c r="A5" s="28"/>
      <c r="B5" s="3" t="s">
        <v>0</v>
      </c>
      <c r="C5" s="3" t="s">
        <v>1</v>
      </c>
      <c r="D5" s="4" t="s">
        <v>99</v>
      </c>
    </row>
    <row r="6" spans="1:9">
      <c r="A6" s="86" t="s">
        <v>2</v>
      </c>
      <c r="B6" s="87"/>
      <c r="C6" s="87"/>
      <c r="D6" s="88"/>
    </row>
    <row r="7" spans="1:9" ht="51">
      <c r="A7" s="5" t="s">
        <v>3</v>
      </c>
      <c r="B7" s="6" t="s">
        <v>4</v>
      </c>
      <c r="C7" s="7" t="s">
        <v>93</v>
      </c>
      <c r="D7" s="8"/>
    </row>
    <row r="8" spans="1:9">
      <c r="A8" s="5" t="s">
        <v>5</v>
      </c>
      <c r="B8" s="9" t="s">
        <v>6</v>
      </c>
      <c r="C8" s="7" t="s">
        <v>7</v>
      </c>
      <c r="D8" s="10"/>
    </row>
    <row r="9" spans="1:9">
      <c r="A9" s="5" t="s">
        <v>8</v>
      </c>
      <c r="B9" s="9" t="s">
        <v>9</v>
      </c>
      <c r="C9" s="7" t="s">
        <v>10</v>
      </c>
      <c r="D9" s="10"/>
    </row>
    <row r="10" spans="1:9" ht="76.5">
      <c r="A10" s="5" t="s">
        <v>11</v>
      </c>
      <c r="B10" s="11" t="s">
        <v>12</v>
      </c>
      <c r="C10" s="7" t="s">
        <v>13</v>
      </c>
      <c r="D10" s="12">
        <v>2.9</v>
      </c>
    </row>
    <row r="11" spans="1:9">
      <c r="A11" s="5" t="s">
        <v>14</v>
      </c>
      <c r="B11" s="6" t="s">
        <v>15</v>
      </c>
      <c r="C11" s="7" t="s">
        <v>7</v>
      </c>
      <c r="D11" s="10"/>
    </row>
    <row r="12" spans="1:9">
      <c r="A12" s="5" t="s">
        <v>16</v>
      </c>
      <c r="B12" s="6" t="s">
        <v>17</v>
      </c>
      <c r="C12" s="7" t="s">
        <v>18</v>
      </c>
      <c r="D12" s="10"/>
    </row>
    <row r="13" spans="1:9">
      <c r="A13" s="5" t="s">
        <v>19</v>
      </c>
      <c r="B13" s="9" t="s">
        <v>20</v>
      </c>
      <c r="C13" s="7" t="s">
        <v>7</v>
      </c>
      <c r="D13" s="13">
        <v>0.11</v>
      </c>
    </row>
    <row r="14" spans="1:9">
      <c r="A14" s="14"/>
      <c r="B14" s="37" t="s">
        <v>21</v>
      </c>
      <c r="C14" s="7"/>
      <c r="D14" s="15">
        <f>D8+D10+D12+D13</f>
        <v>3.01</v>
      </c>
    </row>
    <row r="15" spans="1:9">
      <c r="A15" s="86" t="s">
        <v>22</v>
      </c>
      <c r="B15" s="87"/>
      <c r="C15" s="87"/>
      <c r="D15" s="88"/>
    </row>
    <row r="16" spans="1:9" ht="25.5">
      <c r="A16" s="5" t="s">
        <v>23</v>
      </c>
      <c r="B16" s="7" t="s">
        <v>24</v>
      </c>
      <c r="C16" s="7" t="s">
        <v>25</v>
      </c>
      <c r="D16" s="71"/>
    </row>
    <row r="17" spans="1:4">
      <c r="A17" s="16" t="s">
        <v>26</v>
      </c>
      <c r="B17" s="7" t="s">
        <v>27</v>
      </c>
      <c r="C17" s="7" t="s">
        <v>28</v>
      </c>
      <c r="D17" s="17"/>
    </row>
    <row r="18" spans="1:4">
      <c r="A18" s="5" t="s">
        <v>29</v>
      </c>
      <c r="B18" s="7" t="s">
        <v>30</v>
      </c>
      <c r="C18" s="7" t="s">
        <v>25</v>
      </c>
      <c r="D18" s="17"/>
    </row>
    <row r="19" spans="1:4">
      <c r="A19" s="5" t="s">
        <v>31</v>
      </c>
      <c r="B19" s="18" t="s">
        <v>32</v>
      </c>
      <c r="C19" s="19" t="s">
        <v>25</v>
      </c>
      <c r="D19" s="17"/>
    </row>
    <row r="20" spans="1:4">
      <c r="A20" s="5" t="s">
        <v>33</v>
      </c>
      <c r="B20" s="20" t="s">
        <v>34</v>
      </c>
      <c r="C20" s="7" t="s">
        <v>28</v>
      </c>
      <c r="D20" s="21">
        <v>5.97</v>
      </c>
    </row>
    <row r="21" spans="1:4" ht="51">
      <c r="A21" s="5" t="s">
        <v>35</v>
      </c>
      <c r="B21" s="19" t="s">
        <v>36</v>
      </c>
      <c r="C21" s="9" t="s">
        <v>37</v>
      </c>
      <c r="D21" s="17"/>
    </row>
    <row r="22" spans="1:4" ht="25.5">
      <c r="A22" s="5" t="s">
        <v>38</v>
      </c>
      <c r="B22" s="19" t="s">
        <v>39</v>
      </c>
      <c r="C22" s="7" t="s">
        <v>40</v>
      </c>
      <c r="D22" s="17"/>
    </row>
    <row r="23" spans="1:4" ht="38.25">
      <c r="A23" s="5" t="s">
        <v>41</v>
      </c>
      <c r="B23" s="6" t="s">
        <v>42</v>
      </c>
      <c r="C23" s="9" t="s">
        <v>43</v>
      </c>
      <c r="D23" s="10"/>
    </row>
    <row r="24" spans="1:4" ht="25.5">
      <c r="A24" s="5" t="s">
        <v>44</v>
      </c>
      <c r="B24" s="6" t="s">
        <v>45</v>
      </c>
      <c r="C24" s="9"/>
      <c r="D24" s="72"/>
    </row>
    <row r="25" spans="1:4">
      <c r="A25" s="5" t="s">
        <v>46</v>
      </c>
      <c r="B25" s="7" t="s">
        <v>47</v>
      </c>
      <c r="C25" s="7" t="s">
        <v>48</v>
      </c>
      <c r="D25" s="22">
        <v>0.22</v>
      </c>
    </row>
    <row r="26" spans="1:4">
      <c r="A26" s="14"/>
      <c r="B26" s="63" t="s">
        <v>21</v>
      </c>
      <c r="C26" s="23"/>
      <c r="D26" s="24">
        <f>D20+D25</f>
        <v>6.1899999999999995</v>
      </c>
    </row>
    <row r="27" spans="1:4">
      <c r="A27" s="83" t="s">
        <v>49</v>
      </c>
      <c r="B27" s="84"/>
      <c r="C27" s="84"/>
      <c r="D27" s="85"/>
    </row>
    <row r="28" spans="1:4" ht="51">
      <c r="A28" s="5" t="s">
        <v>50</v>
      </c>
      <c r="B28" s="6" t="s">
        <v>51</v>
      </c>
      <c r="C28" s="9" t="s">
        <v>52</v>
      </c>
      <c r="D28" s="3">
        <v>1.74</v>
      </c>
    </row>
    <row r="29" spans="1:4" ht="51">
      <c r="A29" s="5" t="s">
        <v>53</v>
      </c>
      <c r="B29" s="6" t="s">
        <v>54</v>
      </c>
      <c r="C29" s="9" t="s">
        <v>94</v>
      </c>
      <c r="D29" s="3">
        <v>0.49</v>
      </c>
    </row>
    <row r="30" spans="1:4" ht="25.5">
      <c r="A30" s="16" t="s">
        <v>55</v>
      </c>
      <c r="B30" s="6" t="s">
        <v>56</v>
      </c>
      <c r="C30" s="7" t="s">
        <v>57</v>
      </c>
      <c r="D30" s="3">
        <v>0.47</v>
      </c>
    </row>
    <row r="31" spans="1:4">
      <c r="A31" s="25"/>
      <c r="B31" s="64" t="s">
        <v>21</v>
      </c>
      <c r="C31" s="26"/>
      <c r="D31" s="27">
        <f>D28+D29+D30</f>
        <v>2.7</v>
      </c>
    </row>
    <row r="32" spans="1:4" ht="28.5" customHeight="1">
      <c r="A32" s="83" t="s">
        <v>58</v>
      </c>
      <c r="B32" s="84"/>
      <c r="C32" s="84"/>
      <c r="D32" s="85"/>
    </row>
    <row r="33" spans="1:4" ht="38.25">
      <c r="A33" s="28" t="s">
        <v>59</v>
      </c>
      <c r="B33" s="29" t="s">
        <v>60</v>
      </c>
      <c r="C33" s="30" t="s">
        <v>61</v>
      </c>
      <c r="D33" s="31">
        <v>0.46</v>
      </c>
    </row>
    <row r="34" spans="1:4">
      <c r="A34" s="28" t="s">
        <v>62</v>
      </c>
      <c r="B34" s="29" t="s">
        <v>63</v>
      </c>
      <c r="C34" s="7" t="s">
        <v>7</v>
      </c>
      <c r="D34" s="31">
        <v>0.08</v>
      </c>
    </row>
    <row r="35" spans="1:4">
      <c r="A35" s="14"/>
      <c r="B35" s="32" t="s">
        <v>21</v>
      </c>
      <c r="C35" s="33"/>
      <c r="D35" s="34">
        <f>D33+D34</f>
        <v>0.54</v>
      </c>
    </row>
    <row r="36" spans="1:4" ht="30" customHeight="1">
      <c r="A36" s="83" t="s">
        <v>64</v>
      </c>
      <c r="B36" s="84"/>
      <c r="C36" s="84"/>
      <c r="D36" s="85"/>
    </row>
    <row r="37" spans="1:4" ht="38.25">
      <c r="A37" s="71" t="s">
        <v>65</v>
      </c>
      <c r="B37" s="30" t="s">
        <v>66</v>
      </c>
      <c r="C37" s="30" t="s">
        <v>61</v>
      </c>
      <c r="D37" s="3">
        <v>2.15</v>
      </c>
    </row>
    <row r="38" spans="1:4" ht="38.25">
      <c r="A38" s="71" t="s">
        <v>67</v>
      </c>
      <c r="B38" s="30" t="s">
        <v>68</v>
      </c>
      <c r="C38" s="35" t="s">
        <v>7</v>
      </c>
      <c r="D38" s="3">
        <v>0.5</v>
      </c>
    </row>
    <row r="39" spans="1:4" ht="38.25">
      <c r="A39" s="36" t="s">
        <v>69</v>
      </c>
      <c r="B39" s="30" t="s">
        <v>70</v>
      </c>
      <c r="C39" s="30" t="s">
        <v>71</v>
      </c>
      <c r="D39" s="3">
        <v>0.09</v>
      </c>
    </row>
    <row r="40" spans="1:4" ht="51">
      <c r="A40" s="36" t="s">
        <v>95</v>
      </c>
      <c r="B40" s="30" t="s">
        <v>96</v>
      </c>
      <c r="C40" s="30" t="s">
        <v>97</v>
      </c>
      <c r="D40" s="49">
        <v>1.1000000000000001</v>
      </c>
    </row>
    <row r="41" spans="1:4">
      <c r="A41" s="14"/>
      <c r="B41" s="37" t="s">
        <v>72</v>
      </c>
      <c r="C41" s="37"/>
      <c r="D41" s="27">
        <f>D37+D38+D39+D40</f>
        <v>3.84</v>
      </c>
    </row>
    <row r="42" spans="1:4">
      <c r="A42" s="86" t="s">
        <v>73</v>
      </c>
      <c r="B42" s="87"/>
      <c r="C42" s="87"/>
      <c r="D42" s="88"/>
    </row>
    <row r="43" spans="1:4" ht="25.5">
      <c r="A43" s="14" t="s">
        <v>74</v>
      </c>
      <c r="B43" s="6" t="s">
        <v>75</v>
      </c>
      <c r="C43" s="18" t="s">
        <v>118</v>
      </c>
      <c r="D43" s="34">
        <v>4.26</v>
      </c>
    </row>
    <row r="44" spans="1:4">
      <c r="A44" s="86" t="s">
        <v>76</v>
      </c>
      <c r="B44" s="87"/>
      <c r="C44" s="87"/>
      <c r="D44" s="88"/>
    </row>
    <row r="45" spans="1:4">
      <c r="A45" s="38" t="s">
        <v>77</v>
      </c>
      <c r="B45" s="20" t="s">
        <v>78</v>
      </c>
      <c r="C45" s="39" t="s">
        <v>119</v>
      </c>
      <c r="D45" s="34">
        <v>2.2400000000000002</v>
      </c>
    </row>
    <row r="46" spans="1:4">
      <c r="A46" s="40" t="s">
        <v>79</v>
      </c>
      <c r="B46" s="41" t="s">
        <v>80</v>
      </c>
      <c r="C46" s="39" t="s">
        <v>119</v>
      </c>
      <c r="D46" s="34">
        <v>0.09</v>
      </c>
    </row>
    <row r="47" spans="1:4">
      <c r="A47" s="42"/>
      <c r="B47" s="64" t="s">
        <v>21</v>
      </c>
      <c r="C47" s="43"/>
      <c r="D47" s="44">
        <f>D45+D46</f>
        <v>2.33</v>
      </c>
    </row>
    <row r="48" spans="1:4">
      <c r="A48" s="42"/>
      <c r="B48" s="86" t="s">
        <v>81</v>
      </c>
      <c r="C48" s="87"/>
      <c r="D48" s="88"/>
    </row>
    <row r="49" spans="1:4" ht="25.5">
      <c r="A49" s="45" t="s">
        <v>82</v>
      </c>
      <c r="B49" s="6" t="s">
        <v>83</v>
      </c>
      <c r="C49" s="19" t="s">
        <v>57</v>
      </c>
      <c r="D49" s="46">
        <v>1.2589999999999999</v>
      </c>
    </row>
    <row r="50" spans="1:4" ht="25.5">
      <c r="A50" s="45" t="s">
        <v>84</v>
      </c>
      <c r="B50" s="19" t="s">
        <v>85</v>
      </c>
      <c r="C50" s="19" t="s">
        <v>57</v>
      </c>
      <c r="D50" s="89">
        <f>ROUND(0.527*1.067,2)</f>
        <v>0.56000000000000005</v>
      </c>
    </row>
    <row r="51" spans="1:4" ht="25.5">
      <c r="A51" s="45" t="s">
        <v>86</v>
      </c>
      <c r="B51" s="19" t="s">
        <v>87</v>
      </c>
      <c r="C51" s="19" t="s">
        <v>57</v>
      </c>
      <c r="D51" s="90"/>
    </row>
    <row r="52" spans="1:4" ht="25.5">
      <c r="A52" s="45" t="s">
        <v>88</v>
      </c>
      <c r="B52" s="19" t="s">
        <v>89</v>
      </c>
      <c r="C52" s="9" t="s">
        <v>120</v>
      </c>
      <c r="D52" s="46">
        <v>1E-3</v>
      </c>
    </row>
    <row r="53" spans="1:4">
      <c r="A53" s="42"/>
      <c r="B53" s="65" t="s">
        <v>72</v>
      </c>
      <c r="C53" s="9"/>
      <c r="D53" s="27">
        <f>D49+D50+D52</f>
        <v>1.8199999999999998</v>
      </c>
    </row>
    <row r="54" spans="1:4">
      <c r="A54" s="42"/>
      <c r="B54" s="64" t="s">
        <v>90</v>
      </c>
      <c r="C54" s="4"/>
      <c r="D54" s="27">
        <f>D14+D26+D31+D35+D41+D43+D47+D53</f>
        <v>24.689999999999998</v>
      </c>
    </row>
    <row r="55" spans="1:4">
      <c r="A55" s="14"/>
      <c r="B55" s="9" t="s">
        <v>91</v>
      </c>
      <c r="C55" s="4"/>
      <c r="D55" s="66">
        <f>D54*D3</f>
        <v>111399.05789999999</v>
      </c>
    </row>
    <row r="56" spans="1:4">
      <c r="A56" s="14"/>
      <c r="B56" s="9" t="s">
        <v>92</v>
      </c>
      <c r="C56" s="7"/>
      <c r="D56" s="66">
        <f>D55*12</f>
        <v>1336788.6947999997</v>
      </c>
    </row>
    <row r="57" spans="1:4">
      <c r="A57" s="57"/>
      <c r="B57" s="67"/>
      <c r="C57" s="68"/>
      <c r="D57" s="69"/>
    </row>
    <row r="60" spans="1:4">
      <c r="B60" s="53" t="s">
        <v>126</v>
      </c>
      <c r="D60" s="79" t="s">
        <v>127</v>
      </c>
    </row>
  </sheetData>
  <mergeCells count="10">
    <mergeCell ref="D50:D51"/>
    <mergeCell ref="A6:D6"/>
    <mergeCell ref="A15:D15"/>
    <mergeCell ref="A27:D27"/>
    <mergeCell ref="B1:D1"/>
    <mergeCell ref="A32:D32"/>
    <mergeCell ref="A36:D36"/>
    <mergeCell ref="A42:D42"/>
    <mergeCell ref="A44:D44"/>
    <mergeCell ref="B48:D48"/>
  </mergeCells>
  <pageMargins left="0.17" right="0.17" top="0.17" bottom="0.18" header="0.17" footer="0.17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62"/>
  <sheetViews>
    <sheetView workbookViewId="0">
      <selection activeCell="B62" sqref="B62:D62"/>
    </sheetView>
  </sheetViews>
  <sheetFormatPr defaultColWidth="19.42578125" defaultRowHeight="12.75"/>
  <cols>
    <col min="1" max="1" width="5" style="54" customWidth="1"/>
    <col min="2" max="2" width="45.140625" style="53" customWidth="1"/>
    <col min="3" max="3" width="22.28515625" style="53" customWidth="1"/>
    <col min="4" max="4" width="20.5703125" style="54" customWidth="1"/>
    <col min="5" max="5" width="9.7109375" style="54" customWidth="1"/>
    <col min="6" max="6" width="19.42578125" style="56" customWidth="1"/>
    <col min="7" max="16384" width="19.42578125" style="54"/>
  </cols>
  <sheetData>
    <row r="2" spans="1:4" ht="42.75" customHeight="1">
      <c r="B2" s="91" t="s">
        <v>121</v>
      </c>
      <c r="C2" s="91"/>
      <c r="D2" s="91"/>
    </row>
    <row r="3" spans="1:4">
      <c r="B3" s="52" t="s">
        <v>101</v>
      </c>
      <c r="C3" s="70"/>
      <c r="D3" s="73"/>
    </row>
    <row r="4" spans="1:4" ht="25.5">
      <c r="A4" s="57"/>
      <c r="B4" s="50" t="s">
        <v>105</v>
      </c>
      <c r="C4" s="52" t="s">
        <v>98</v>
      </c>
      <c r="D4" s="70">
        <v>4376.3</v>
      </c>
    </row>
    <row r="5" spans="1:4">
      <c r="A5" s="57"/>
      <c r="B5" s="2"/>
      <c r="C5" s="2"/>
      <c r="D5" s="2"/>
    </row>
    <row r="6" spans="1:4" ht="38.25">
      <c r="A6" s="28"/>
      <c r="B6" s="3" t="s">
        <v>0</v>
      </c>
      <c r="C6" s="3" t="s">
        <v>1</v>
      </c>
      <c r="D6" s="4" t="s">
        <v>99</v>
      </c>
    </row>
    <row r="7" spans="1:4">
      <c r="A7" s="86" t="s">
        <v>2</v>
      </c>
      <c r="B7" s="87"/>
      <c r="C7" s="87"/>
      <c r="D7" s="88"/>
    </row>
    <row r="8" spans="1:4" ht="51">
      <c r="A8" s="5" t="s">
        <v>3</v>
      </c>
      <c r="B8" s="6" t="s">
        <v>4</v>
      </c>
      <c r="C8" s="7" t="s">
        <v>93</v>
      </c>
      <c r="D8" s="8"/>
    </row>
    <row r="9" spans="1:4">
      <c r="A9" s="5" t="s">
        <v>5</v>
      </c>
      <c r="B9" s="9" t="s">
        <v>6</v>
      </c>
      <c r="C9" s="7" t="s">
        <v>7</v>
      </c>
      <c r="D9" s="10"/>
    </row>
    <row r="10" spans="1:4">
      <c r="A10" s="5" t="s">
        <v>8</v>
      </c>
      <c r="B10" s="9" t="s">
        <v>9</v>
      </c>
      <c r="C10" s="7" t="s">
        <v>10</v>
      </c>
      <c r="D10" s="10"/>
    </row>
    <row r="11" spans="1:4" ht="76.5">
      <c r="A11" s="5" t="s">
        <v>11</v>
      </c>
      <c r="B11" s="11" t="s">
        <v>12</v>
      </c>
      <c r="C11" s="7" t="s">
        <v>13</v>
      </c>
      <c r="D11" s="12">
        <v>2.9</v>
      </c>
    </row>
    <row r="12" spans="1:4">
      <c r="A12" s="5" t="s">
        <v>14</v>
      </c>
      <c r="B12" s="6" t="s">
        <v>15</v>
      </c>
      <c r="C12" s="7" t="s">
        <v>7</v>
      </c>
      <c r="D12" s="10"/>
    </row>
    <row r="13" spans="1:4">
      <c r="A13" s="5" t="s">
        <v>16</v>
      </c>
      <c r="B13" s="6" t="s">
        <v>17</v>
      </c>
      <c r="C13" s="7" t="s">
        <v>18</v>
      </c>
      <c r="D13" s="10"/>
    </row>
    <row r="14" spans="1:4">
      <c r="A14" s="5" t="s">
        <v>19</v>
      </c>
      <c r="B14" s="9" t="s">
        <v>20</v>
      </c>
      <c r="C14" s="7" t="s">
        <v>7</v>
      </c>
      <c r="D14" s="13">
        <v>0.11</v>
      </c>
    </row>
    <row r="15" spans="1:4">
      <c r="A15" s="14"/>
      <c r="B15" s="37" t="s">
        <v>21</v>
      </c>
      <c r="C15" s="7"/>
      <c r="D15" s="15">
        <f>D9+D11+D13+D14</f>
        <v>3.01</v>
      </c>
    </row>
    <row r="16" spans="1:4">
      <c r="A16" s="86" t="s">
        <v>22</v>
      </c>
      <c r="B16" s="87"/>
      <c r="C16" s="87"/>
      <c r="D16" s="88"/>
    </row>
    <row r="17" spans="1:4" ht="25.5">
      <c r="A17" s="5" t="s">
        <v>23</v>
      </c>
      <c r="B17" s="7" t="s">
        <v>24</v>
      </c>
      <c r="C17" s="7" t="s">
        <v>25</v>
      </c>
      <c r="D17" s="71"/>
    </row>
    <row r="18" spans="1:4">
      <c r="A18" s="16" t="s">
        <v>26</v>
      </c>
      <c r="B18" s="7" t="s">
        <v>27</v>
      </c>
      <c r="C18" s="7" t="s">
        <v>28</v>
      </c>
      <c r="D18" s="17"/>
    </row>
    <row r="19" spans="1:4">
      <c r="A19" s="5" t="s">
        <v>29</v>
      </c>
      <c r="B19" s="7" t="s">
        <v>30</v>
      </c>
      <c r="C19" s="7" t="s">
        <v>25</v>
      </c>
      <c r="D19" s="17"/>
    </row>
    <row r="20" spans="1:4">
      <c r="A20" s="5" t="s">
        <v>31</v>
      </c>
      <c r="B20" s="18" t="s">
        <v>32</v>
      </c>
      <c r="C20" s="19" t="s">
        <v>25</v>
      </c>
      <c r="D20" s="17"/>
    </row>
    <row r="21" spans="1:4">
      <c r="A21" s="5" t="s">
        <v>33</v>
      </c>
      <c r="B21" s="20" t="s">
        <v>34</v>
      </c>
      <c r="C21" s="7" t="s">
        <v>28</v>
      </c>
      <c r="D21" s="21">
        <v>5.97</v>
      </c>
    </row>
    <row r="22" spans="1:4" ht="51">
      <c r="A22" s="5" t="s">
        <v>35</v>
      </c>
      <c r="B22" s="19" t="s">
        <v>36</v>
      </c>
      <c r="C22" s="9" t="s">
        <v>37</v>
      </c>
      <c r="D22" s="17"/>
    </row>
    <row r="23" spans="1:4" ht="25.5">
      <c r="A23" s="5" t="s">
        <v>38</v>
      </c>
      <c r="B23" s="19" t="s">
        <v>39</v>
      </c>
      <c r="C23" s="7" t="s">
        <v>40</v>
      </c>
      <c r="D23" s="17"/>
    </row>
    <row r="24" spans="1:4" ht="38.25">
      <c r="A24" s="5" t="s">
        <v>41</v>
      </c>
      <c r="B24" s="6" t="s">
        <v>42</v>
      </c>
      <c r="C24" s="9" t="s">
        <v>43</v>
      </c>
      <c r="D24" s="10"/>
    </row>
    <row r="25" spans="1:4" ht="25.5">
      <c r="A25" s="5" t="s">
        <v>44</v>
      </c>
      <c r="B25" s="6" t="s">
        <v>45</v>
      </c>
      <c r="C25" s="9"/>
      <c r="D25" s="72"/>
    </row>
    <row r="26" spans="1:4">
      <c r="A26" s="5" t="s">
        <v>46</v>
      </c>
      <c r="B26" s="7" t="s">
        <v>47</v>
      </c>
      <c r="C26" s="7" t="s">
        <v>48</v>
      </c>
      <c r="D26" s="22">
        <v>0.22</v>
      </c>
    </row>
    <row r="27" spans="1:4">
      <c r="A27" s="14"/>
      <c r="B27" s="63" t="s">
        <v>21</v>
      </c>
      <c r="C27" s="23"/>
      <c r="D27" s="24">
        <f>D21+D26</f>
        <v>6.1899999999999995</v>
      </c>
    </row>
    <row r="28" spans="1:4">
      <c r="A28" s="83" t="s">
        <v>49</v>
      </c>
      <c r="B28" s="84"/>
      <c r="C28" s="84"/>
      <c r="D28" s="85"/>
    </row>
    <row r="29" spans="1:4" ht="51">
      <c r="A29" s="5" t="s">
        <v>50</v>
      </c>
      <c r="B29" s="6" t="s">
        <v>51</v>
      </c>
      <c r="C29" s="9" t="s">
        <v>52</v>
      </c>
      <c r="D29" s="3">
        <v>1.74</v>
      </c>
    </row>
    <row r="30" spans="1:4" ht="51">
      <c r="A30" s="5" t="s">
        <v>53</v>
      </c>
      <c r="B30" s="6" t="s">
        <v>54</v>
      </c>
      <c r="C30" s="9" t="s">
        <v>94</v>
      </c>
      <c r="D30" s="3">
        <v>0.49</v>
      </c>
    </row>
    <row r="31" spans="1:4" ht="25.5">
      <c r="A31" s="16" t="s">
        <v>55</v>
      </c>
      <c r="B31" s="6" t="s">
        <v>56</v>
      </c>
      <c r="C31" s="7" t="s">
        <v>57</v>
      </c>
      <c r="D31" s="3">
        <v>0.47</v>
      </c>
    </row>
    <row r="32" spans="1:4">
      <c r="A32" s="25"/>
      <c r="B32" s="64" t="s">
        <v>21</v>
      </c>
      <c r="C32" s="26"/>
      <c r="D32" s="27">
        <f>D29+D30+D31</f>
        <v>2.7</v>
      </c>
    </row>
    <row r="33" spans="1:4" ht="30.75" customHeight="1">
      <c r="A33" s="83" t="s">
        <v>58</v>
      </c>
      <c r="B33" s="84"/>
      <c r="C33" s="84"/>
      <c r="D33" s="85"/>
    </row>
    <row r="34" spans="1:4" ht="38.25">
      <c r="A34" s="28" t="s">
        <v>59</v>
      </c>
      <c r="B34" s="29" t="s">
        <v>60</v>
      </c>
      <c r="C34" s="30" t="s">
        <v>61</v>
      </c>
      <c r="D34" s="31">
        <v>0.46</v>
      </c>
    </row>
    <row r="35" spans="1:4">
      <c r="A35" s="28" t="s">
        <v>62</v>
      </c>
      <c r="B35" s="29" t="s">
        <v>63</v>
      </c>
      <c r="C35" s="7" t="s">
        <v>7</v>
      </c>
      <c r="D35" s="31">
        <v>0.08</v>
      </c>
    </row>
    <row r="36" spans="1:4">
      <c r="A36" s="14"/>
      <c r="B36" s="32" t="s">
        <v>21</v>
      </c>
      <c r="C36" s="33"/>
      <c r="D36" s="34">
        <f>D34+D35</f>
        <v>0.54</v>
      </c>
    </row>
    <row r="37" spans="1:4" ht="27" customHeight="1">
      <c r="A37" s="83" t="s">
        <v>64</v>
      </c>
      <c r="B37" s="84"/>
      <c r="C37" s="84"/>
      <c r="D37" s="85"/>
    </row>
    <row r="38" spans="1:4" ht="38.25">
      <c r="A38" s="71" t="s">
        <v>65</v>
      </c>
      <c r="B38" s="30" t="s">
        <v>66</v>
      </c>
      <c r="C38" s="30" t="s">
        <v>61</v>
      </c>
      <c r="D38" s="3">
        <v>2.15</v>
      </c>
    </row>
    <row r="39" spans="1:4" ht="38.25">
      <c r="A39" s="71" t="s">
        <v>67</v>
      </c>
      <c r="B39" s="30" t="s">
        <v>68</v>
      </c>
      <c r="C39" s="35" t="s">
        <v>7</v>
      </c>
      <c r="D39" s="3">
        <v>0.5</v>
      </c>
    </row>
    <row r="40" spans="1:4" ht="38.25">
      <c r="A40" s="36" t="s">
        <v>69</v>
      </c>
      <c r="B40" s="30" t="s">
        <v>70</v>
      </c>
      <c r="C40" s="30" t="s">
        <v>71</v>
      </c>
      <c r="D40" s="3">
        <v>0.09</v>
      </c>
    </row>
    <row r="41" spans="1:4" ht="51">
      <c r="A41" s="36" t="s">
        <v>95</v>
      </c>
      <c r="B41" s="30" t="s">
        <v>96</v>
      </c>
      <c r="C41" s="30" t="s">
        <v>97</v>
      </c>
      <c r="D41" s="49">
        <v>1.1000000000000001</v>
      </c>
    </row>
    <row r="42" spans="1:4">
      <c r="A42" s="14"/>
      <c r="B42" s="37" t="s">
        <v>72</v>
      </c>
      <c r="C42" s="37"/>
      <c r="D42" s="27">
        <f>D38+D39+D40+D41</f>
        <v>3.84</v>
      </c>
    </row>
    <row r="43" spans="1:4">
      <c r="A43" s="86" t="s">
        <v>73</v>
      </c>
      <c r="B43" s="87"/>
      <c r="C43" s="87"/>
      <c r="D43" s="88"/>
    </row>
    <row r="44" spans="1:4" ht="25.5">
      <c r="A44" s="14" t="s">
        <v>74</v>
      </c>
      <c r="B44" s="6" t="s">
        <v>75</v>
      </c>
      <c r="C44" s="18" t="s">
        <v>118</v>
      </c>
      <c r="D44" s="34">
        <v>4.26</v>
      </c>
    </row>
    <row r="45" spans="1:4">
      <c r="A45" s="86" t="s">
        <v>76</v>
      </c>
      <c r="B45" s="87"/>
      <c r="C45" s="87"/>
      <c r="D45" s="88"/>
    </row>
    <row r="46" spans="1:4">
      <c r="A46" s="38" t="s">
        <v>77</v>
      </c>
      <c r="B46" s="20" t="s">
        <v>78</v>
      </c>
      <c r="C46" s="39" t="s">
        <v>119</v>
      </c>
      <c r="D46" s="34">
        <v>2.2400000000000002</v>
      </c>
    </row>
    <row r="47" spans="1:4">
      <c r="A47" s="40" t="s">
        <v>79</v>
      </c>
      <c r="B47" s="41" t="s">
        <v>80</v>
      </c>
      <c r="C47" s="39" t="s">
        <v>119</v>
      </c>
      <c r="D47" s="34">
        <v>0.09</v>
      </c>
    </row>
    <row r="48" spans="1:4">
      <c r="A48" s="42"/>
      <c r="B48" s="64" t="s">
        <v>21</v>
      </c>
      <c r="C48" s="43"/>
      <c r="D48" s="44">
        <f>D46+D47</f>
        <v>2.33</v>
      </c>
    </row>
    <row r="49" spans="1:4">
      <c r="A49" s="42"/>
      <c r="B49" s="86" t="s">
        <v>81</v>
      </c>
      <c r="C49" s="87"/>
      <c r="D49" s="88"/>
    </row>
    <row r="50" spans="1:4" ht="25.5">
      <c r="A50" s="45" t="s">
        <v>82</v>
      </c>
      <c r="B50" s="6" t="s">
        <v>83</v>
      </c>
      <c r="C50" s="19" t="s">
        <v>57</v>
      </c>
      <c r="D50" s="46">
        <v>1.2589999999999999</v>
      </c>
    </row>
    <row r="51" spans="1:4" ht="25.5">
      <c r="A51" s="45" t="s">
        <v>84</v>
      </c>
      <c r="B51" s="19" t="s">
        <v>85</v>
      </c>
      <c r="C51" s="19" t="s">
        <v>57</v>
      </c>
      <c r="D51" s="89">
        <f>ROUND(0.527*1.067,2)</f>
        <v>0.56000000000000005</v>
      </c>
    </row>
    <row r="52" spans="1:4" ht="25.5">
      <c r="A52" s="45" t="s">
        <v>86</v>
      </c>
      <c r="B52" s="19" t="s">
        <v>87</v>
      </c>
      <c r="C52" s="19" t="s">
        <v>57</v>
      </c>
      <c r="D52" s="90"/>
    </row>
    <row r="53" spans="1:4" ht="25.5">
      <c r="A53" s="45" t="s">
        <v>88</v>
      </c>
      <c r="B53" s="19" t="s">
        <v>89</v>
      </c>
      <c r="C53" s="9" t="s">
        <v>120</v>
      </c>
      <c r="D53" s="46">
        <v>1E-3</v>
      </c>
    </row>
    <row r="54" spans="1:4">
      <c r="A54" s="42"/>
      <c r="B54" s="65" t="s">
        <v>72</v>
      </c>
      <c r="C54" s="9"/>
      <c r="D54" s="27">
        <f>D50+D51+D53</f>
        <v>1.8199999999999998</v>
      </c>
    </row>
    <row r="55" spans="1:4">
      <c r="A55" s="42"/>
      <c r="B55" s="64" t="s">
        <v>90</v>
      </c>
      <c r="C55" s="4"/>
      <c r="D55" s="27">
        <f>D15+D27+D32+D36+D42+D44+D48+D54</f>
        <v>24.689999999999998</v>
      </c>
    </row>
    <row r="56" spans="1:4">
      <c r="A56" s="14"/>
      <c r="B56" s="9" t="s">
        <v>91</v>
      </c>
      <c r="C56" s="4"/>
      <c r="D56" s="66">
        <f>D55*D4</f>
        <v>108050.84699999999</v>
      </c>
    </row>
    <row r="57" spans="1:4">
      <c r="A57" s="14"/>
      <c r="B57" s="9" t="s">
        <v>92</v>
      </c>
      <c r="C57" s="7"/>
      <c r="D57" s="66">
        <f>D56*12</f>
        <v>1296610.1639999999</v>
      </c>
    </row>
    <row r="58" spans="1:4">
      <c r="A58" s="57"/>
    </row>
    <row r="59" spans="1:4">
      <c r="D59" s="53"/>
    </row>
    <row r="62" spans="1:4">
      <c r="B62" s="67" t="s">
        <v>126</v>
      </c>
      <c r="C62" s="68"/>
      <c r="D62" s="80" t="s">
        <v>127</v>
      </c>
    </row>
  </sheetData>
  <mergeCells count="10">
    <mergeCell ref="A43:D43"/>
    <mergeCell ref="A45:D45"/>
    <mergeCell ref="B49:D49"/>
    <mergeCell ref="D51:D52"/>
    <mergeCell ref="B2:D2"/>
    <mergeCell ref="A7:D7"/>
    <mergeCell ref="A16:D16"/>
    <mergeCell ref="A28:D28"/>
    <mergeCell ref="A33:D33"/>
    <mergeCell ref="A37:D37"/>
  </mergeCells>
  <pageMargins left="0.42" right="0.27" top="0.18" bottom="0.22" header="0.17" footer="0.17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62"/>
  <sheetViews>
    <sheetView topLeftCell="A39" workbookViewId="0">
      <selection activeCell="B62" sqref="B62:D62"/>
    </sheetView>
  </sheetViews>
  <sheetFormatPr defaultColWidth="19.42578125" defaultRowHeight="12.75"/>
  <cols>
    <col min="1" max="1" width="5" style="54" customWidth="1"/>
    <col min="2" max="2" width="45.140625" style="53" customWidth="1"/>
    <col min="3" max="3" width="21.7109375" style="53" customWidth="1"/>
    <col min="4" max="4" width="20.5703125" style="54" customWidth="1"/>
    <col min="5" max="5" width="9.7109375" style="54" customWidth="1"/>
    <col min="6" max="6" width="19.42578125" style="56" customWidth="1"/>
    <col min="7" max="16384" width="19.42578125" style="54"/>
  </cols>
  <sheetData>
    <row r="2" spans="1:4" ht="42" customHeight="1">
      <c r="B2" s="91" t="s">
        <v>115</v>
      </c>
      <c r="C2" s="91"/>
      <c r="D2" s="91"/>
    </row>
    <row r="3" spans="1:4">
      <c r="B3" s="52" t="s">
        <v>101</v>
      </c>
      <c r="C3" s="70"/>
      <c r="D3" s="73"/>
    </row>
    <row r="4" spans="1:4" ht="25.5">
      <c r="A4" s="57"/>
      <c r="B4" s="50" t="s">
        <v>106</v>
      </c>
      <c r="C4" s="52" t="s">
        <v>98</v>
      </c>
      <c r="D4" s="70">
        <v>4290.1000000000004</v>
      </c>
    </row>
    <row r="5" spans="1:4">
      <c r="A5" s="57"/>
      <c r="B5" s="2"/>
      <c r="C5" s="2"/>
      <c r="D5" s="2"/>
    </row>
    <row r="6" spans="1:4" ht="38.25">
      <c r="A6" s="28"/>
      <c r="B6" s="3" t="s">
        <v>0</v>
      </c>
      <c r="C6" s="3" t="s">
        <v>1</v>
      </c>
      <c r="D6" s="4" t="s">
        <v>99</v>
      </c>
    </row>
    <row r="7" spans="1:4">
      <c r="A7" s="86" t="s">
        <v>2</v>
      </c>
      <c r="B7" s="87"/>
      <c r="C7" s="87"/>
      <c r="D7" s="88"/>
    </row>
    <row r="8" spans="1:4" ht="51">
      <c r="A8" s="5" t="s">
        <v>3</v>
      </c>
      <c r="B8" s="6" t="s">
        <v>4</v>
      </c>
      <c r="C8" s="7" t="s">
        <v>93</v>
      </c>
      <c r="D8" s="8"/>
    </row>
    <row r="9" spans="1:4">
      <c r="A9" s="5" t="s">
        <v>5</v>
      </c>
      <c r="B9" s="9" t="s">
        <v>6</v>
      </c>
      <c r="C9" s="7" t="s">
        <v>7</v>
      </c>
      <c r="D9" s="10"/>
    </row>
    <row r="10" spans="1:4">
      <c r="A10" s="5" t="s">
        <v>8</v>
      </c>
      <c r="B10" s="9" t="s">
        <v>9</v>
      </c>
      <c r="C10" s="7" t="s">
        <v>10</v>
      </c>
      <c r="D10" s="10"/>
    </row>
    <row r="11" spans="1:4" ht="76.5">
      <c r="A11" s="5" t="s">
        <v>11</v>
      </c>
      <c r="B11" s="11" t="s">
        <v>12</v>
      </c>
      <c r="C11" s="7" t="s">
        <v>13</v>
      </c>
      <c r="D11" s="12">
        <v>2.9</v>
      </c>
    </row>
    <row r="12" spans="1:4">
      <c r="A12" s="5" t="s">
        <v>14</v>
      </c>
      <c r="B12" s="6" t="s">
        <v>15</v>
      </c>
      <c r="C12" s="7" t="s">
        <v>7</v>
      </c>
      <c r="D12" s="10"/>
    </row>
    <row r="13" spans="1:4">
      <c r="A13" s="5" t="s">
        <v>16</v>
      </c>
      <c r="B13" s="6" t="s">
        <v>17</v>
      </c>
      <c r="C13" s="7" t="s">
        <v>18</v>
      </c>
      <c r="D13" s="10"/>
    </row>
    <row r="14" spans="1:4">
      <c r="A14" s="5" t="s">
        <v>19</v>
      </c>
      <c r="B14" s="9" t="s">
        <v>20</v>
      </c>
      <c r="C14" s="7" t="s">
        <v>7</v>
      </c>
      <c r="D14" s="13">
        <v>0.11</v>
      </c>
    </row>
    <row r="15" spans="1:4">
      <c r="A15" s="14"/>
      <c r="B15" s="37" t="s">
        <v>21</v>
      </c>
      <c r="C15" s="7"/>
      <c r="D15" s="15">
        <f>D9+D11+D13+D14</f>
        <v>3.01</v>
      </c>
    </row>
    <row r="16" spans="1:4">
      <c r="A16" s="86" t="s">
        <v>22</v>
      </c>
      <c r="B16" s="87"/>
      <c r="C16" s="87"/>
      <c r="D16" s="88"/>
    </row>
    <row r="17" spans="1:4" ht="25.5">
      <c r="A17" s="5" t="s">
        <v>23</v>
      </c>
      <c r="B17" s="7" t="s">
        <v>24</v>
      </c>
      <c r="C17" s="7" t="s">
        <v>25</v>
      </c>
      <c r="D17" s="71"/>
    </row>
    <row r="18" spans="1:4">
      <c r="A18" s="16" t="s">
        <v>26</v>
      </c>
      <c r="B18" s="7" t="s">
        <v>27</v>
      </c>
      <c r="C18" s="7" t="s">
        <v>28</v>
      </c>
      <c r="D18" s="17"/>
    </row>
    <row r="19" spans="1:4">
      <c r="A19" s="5" t="s">
        <v>29</v>
      </c>
      <c r="B19" s="7" t="s">
        <v>30</v>
      </c>
      <c r="C19" s="7" t="s">
        <v>25</v>
      </c>
      <c r="D19" s="17"/>
    </row>
    <row r="20" spans="1:4">
      <c r="A20" s="5" t="s">
        <v>31</v>
      </c>
      <c r="B20" s="18" t="s">
        <v>32</v>
      </c>
      <c r="C20" s="19" t="s">
        <v>25</v>
      </c>
      <c r="D20" s="17"/>
    </row>
    <row r="21" spans="1:4">
      <c r="A21" s="5" t="s">
        <v>33</v>
      </c>
      <c r="B21" s="20" t="s">
        <v>34</v>
      </c>
      <c r="C21" s="7" t="s">
        <v>28</v>
      </c>
      <c r="D21" s="21">
        <v>5.97</v>
      </c>
    </row>
    <row r="22" spans="1:4" ht="51">
      <c r="A22" s="5" t="s">
        <v>35</v>
      </c>
      <c r="B22" s="19" t="s">
        <v>36</v>
      </c>
      <c r="C22" s="9" t="s">
        <v>37</v>
      </c>
      <c r="D22" s="17"/>
    </row>
    <row r="23" spans="1:4" ht="25.5">
      <c r="A23" s="5" t="s">
        <v>38</v>
      </c>
      <c r="B23" s="19" t="s">
        <v>39</v>
      </c>
      <c r="C23" s="7" t="s">
        <v>40</v>
      </c>
      <c r="D23" s="17"/>
    </row>
    <row r="24" spans="1:4" ht="38.25">
      <c r="A24" s="5" t="s">
        <v>41</v>
      </c>
      <c r="B24" s="6" t="s">
        <v>42</v>
      </c>
      <c r="C24" s="9" t="s">
        <v>43</v>
      </c>
      <c r="D24" s="10"/>
    </row>
    <row r="25" spans="1:4" ht="25.5">
      <c r="A25" s="5" t="s">
        <v>44</v>
      </c>
      <c r="B25" s="6" t="s">
        <v>45</v>
      </c>
      <c r="C25" s="9"/>
      <c r="D25" s="72"/>
    </row>
    <row r="26" spans="1:4">
      <c r="A26" s="5" t="s">
        <v>46</v>
      </c>
      <c r="B26" s="7" t="s">
        <v>47</v>
      </c>
      <c r="C26" s="7" t="s">
        <v>48</v>
      </c>
      <c r="D26" s="22">
        <v>0.22</v>
      </c>
    </row>
    <row r="27" spans="1:4">
      <c r="A27" s="14"/>
      <c r="B27" s="63" t="s">
        <v>21</v>
      </c>
      <c r="C27" s="23"/>
      <c r="D27" s="24">
        <f>D21+D26</f>
        <v>6.1899999999999995</v>
      </c>
    </row>
    <row r="28" spans="1:4">
      <c r="A28" s="83" t="s">
        <v>49</v>
      </c>
      <c r="B28" s="84"/>
      <c r="C28" s="84"/>
      <c r="D28" s="85"/>
    </row>
    <row r="29" spans="1:4" ht="51">
      <c r="A29" s="5" t="s">
        <v>50</v>
      </c>
      <c r="B29" s="6" t="s">
        <v>51</v>
      </c>
      <c r="C29" s="9" t="s">
        <v>52</v>
      </c>
      <c r="D29" s="3">
        <v>1.74</v>
      </c>
    </row>
    <row r="30" spans="1:4" ht="51">
      <c r="A30" s="5" t="s">
        <v>53</v>
      </c>
      <c r="B30" s="6" t="s">
        <v>54</v>
      </c>
      <c r="C30" s="9" t="s">
        <v>94</v>
      </c>
      <c r="D30" s="3">
        <v>0.49</v>
      </c>
    </row>
    <row r="31" spans="1:4" ht="25.5">
      <c r="A31" s="16" t="s">
        <v>55</v>
      </c>
      <c r="B31" s="6" t="s">
        <v>56</v>
      </c>
      <c r="C31" s="7" t="s">
        <v>57</v>
      </c>
      <c r="D31" s="3">
        <v>0.47</v>
      </c>
    </row>
    <row r="32" spans="1:4">
      <c r="A32" s="25"/>
      <c r="B32" s="64" t="s">
        <v>21</v>
      </c>
      <c r="C32" s="26"/>
      <c r="D32" s="27">
        <f>D29+D30+D31</f>
        <v>2.7</v>
      </c>
    </row>
    <row r="33" spans="1:4">
      <c r="A33" s="83" t="s">
        <v>58</v>
      </c>
      <c r="B33" s="84"/>
      <c r="C33" s="84"/>
      <c r="D33" s="85"/>
    </row>
    <row r="34" spans="1:4" ht="38.25">
      <c r="A34" s="28" t="s">
        <v>59</v>
      </c>
      <c r="B34" s="29" t="s">
        <v>60</v>
      </c>
      <c r="C34" s="30" t="s">
        <v>61</v>
      </c>
      <c r="D34" s="31">
        <v>0.46</v>
      </c>
    </row>
    <row r="35" spans="1:4">
      <c r="A35" s="28" t="s">
        <v>62</v>
      </c>
      <c r="B35" s="29" t="s">
        <v>63</v>
      </c>
      <c r="C35" s="7" t="s">
        <v>7</v>
      </c>
      <c r="D35" s="31">
        <v>0.08</v>
      </c>
    </row>
    <row r="36" spans="1:4">
      <c r="A36" s="14"/>
      <c r="B36" s="32" t="s">
        <v>21</v>
      </c>
      <c r="C36" s="33"/>
      <c r="D36" s="34">
        <f>D34+D35</f>
        <v>0.54</v>
      </c>
    </row>
    <row r="37" spans="1:4">
      <c r="A37" s="83" t="s">
        <v>64</v>
      </c>
      <c r="B37" s="84"/>
      <c r="C37" s="84"/>
      <c r="D37" s="85"/>
    </row>
    <row r="38" spans="1:4" ht="38.25">
      <c r="A38" s="71" t="s">
        <v>65</v>
      </c>
      <c r="B38" s="30" t="s">
        <v>66</v>
      </c>
      <c r="C38" s="30" t="s">
        <v>61</v>
      </c>
      <c r="D38" s="3">
        <v>2.15</v>
      </c>
    </row>
    <row r="39" spans="1:4" ht="38.25">
      <c r="A39" s="71" t="s">
        <v>67</v>
      </c>
      <c r="B39" s="30" t="s">
        <v>68</v>
      </c>
      <c r="C39" s="35" t="s">
        <v>7</v>
      </c>
      <c r="D39" s="3">
        <v>0.5</v>
      </c>
    </row>
    <row r="40" spans="1:4" ht="38.25">
      <c r="A40" s="36" t="s">
        <v>69</v>
      </c>
      <c r="B40" s="30" t="s">
        <v>70</v>
      </c>
      <c r="C40" s="30" t="s">
        <v>71</v>
      </c>
      <c r="D40" s="3">
        <v>0.09</v>
      </c>
    </row>
    <row r="41" spans="1:4" ht="51">
      <c r="A41" s="36" t="s">
        <v>95</v>
      </c>
      <c r="B41" s="30" t="s">
        <v>96</v>
      </c>
      <c r="C41" s="30" t="s">
        <v>97</v>
      </c>
      <c r="D41" s="49">
        <v>1.1000000000000001</v>
      </c>
    </row>
    <row r="42" spans="1:4">
      <c r="A42" s="14"/>
      <c r="B42" s="37" t="s">
        <v>72</v>
      </c>
      <c r="C42" s="37"/>
      <c r="D42" s="27">
        <f>D38+D39+D40+D41</f>
        <v>3.84</v>
      </c>
    </row>
    <row r="43" spans="1:4">
      <c r="A43" s="86" t="s">
        <v>73</v>
      </c>
      <c r="B43" s="87"/>
      <c r="C43" s="87"/>
      <c r="D43" s="88"/>
    </row>
    <row r="44" spans="1:4" ht="25.5">
      <c r="A44" s="14" t="s">
        <v>74</v>
      </c>
      <c r="B44" s="6" t="s">
        <v>75</v>
      </c>
      <c r="C44" s="18" t="s">
        <v>118</v>
      </c>
      <c r="D44" s="34">
        <v>4.26</v>
      </c>
    </row>
    <row r="45" spans="1:4">
      <c r="A45" s="86" t="s">
        <v>76</v>
      </c>
      <c r="B45" s="87"/>
      <c r="C45" s="87"/>
      <c r="D45" s="88"/>
    </row>
    <row r="46" spans="1:4">
      <c r="A46" s="38" t="s">
        <v>77</v>
      </c>
      <c r="B46" s="20" t="s">
        <v>78</v>
      </c>
      <c r="C46" s="39" t="s">
        <v>119</v>
      </c>
      <c r="D46" s="34">
        <v>2.2400000000000002</v>
      </c>
    </row>
    <row r="47" spans="1:4">
      <c r="A47" s="40" t="s">
        <v>79</v>
      </c>
      <c r="B47" s="41" t="s">
        <v>80</v>
      </c>
      <c r="C47" s="39" t="s">
        <v>119</v>
      </c>
      <c r="D47" s="34">
        <v>0.09</v>
      </c>
    </row>
    <row r="48" spans="1:4">
      <c r="A48" s="42"/>
      <c r="B48" s="64" t="s">
        <v>21</v>
      </c>
      <c r="C48" s="43"/>
      <c r="D48" s="44">
        <f>D46+D47</f>
        <v>2.33</v>
      </c>
    </row>
    <row r="49" spans="1:4">
      <c r="A49" s="42"/>
      <c r="B49" s="86" t="s">
        <v>81</v>
      </c>
      <c r="C49" s="87"/>
      <c r="D49" s="88"/>
    </row>
    <row r="50" spans="1:4" ht="25.5">
      <c r="A50" s="45" t="s">
        <v>82</v>
      </c>
      <c r="B50" s="6" t="s">
        <v>83</v>
      </c>
      <c r="C50" s="19" t="s">
        <v>57</v>
      </c>
      <c r="D50" s="46">
        <v>1.2589999999999999</v>
      </c>
    </row>
    <row r="51" spans="1:4" ht="25.5">
      <c r="A51" s="45" t="s">
        <v>84</v>
      </c>
      <c r="B51" s="19" t="s">
        <v>85</v>
      </c>
      <c r="C51" s="19" t="s">
        <v>57</v>
      </c>
      <c r="D51" s="89">
        <f>ROUND(0.527*1.067,2)</f>
        <v>0.56000000000000005</v>
      </c>
    </row>
    <row r="52" spans="1:4" ht="25.5">
      <c r="A52" s="45" t="s">
        <v>86</v>
      </c>
      <c r="B52" s="19" t="s">
        <v>87</v>
      </c>
      <c r="C52" s="19" t="s">
        <v>57</v>
      </c>
      <c r="D52" s="90"/>
    </row>
    <row r="53" spans="1:4" ht="25.5">
      <c r="A53" s="45" t="s">
        <v>88</v>
      </c>
      <c r="B53" s="19" t="s">
        <v>89</v>
      </c>
      <c r="C53" s="9" t="s">
        <v>120</v>
      </c>
      <c r="D53" s="46">
        <v>1E-3</v>
      </c>
    </row>
    <row r="54" spans="1:4">
      <c r="A54" s="42"/>
      <c r="B54" s="65" t="s">
        <v>72</v>
      </c>
      <c r="C54" s="9"/>
      <c r="D54" s="27">
        <f>D50+D51+D53</f>
        <v>1.8199999999999998</v>
      </c>
    </row>
    <row r="55" spans="1:4">
      <c r="A55" s="42"/>
      <c r="B55" s="64" t="s">
        <v>90</v>
      </c>
      <c r="C55" s="4"/>
      <c r="D55" s="27">
        <f>D15+D27+D32+D36+D42+D44+D48+D54</f>
        <v>24.689999999999998</v>
      </c>
    </row>
    <row r="56" spans="1:4">
      <c r="A56" s="14"/>
      <c r="B56" s="9" t="s">
        <v>91</v>
      </c>
      <c r="C56" s="4"/>
      <c r="D56" s="66">
        <f>D55*D4</f>
        <v>105922.569</v>
      </c>
    </row>
    <row r="57" spans="1:4">
      <c r="A57" s="14"/>
      <c r="B57" s="9" t="s">
        <v>92</v>
      </c>
      <c r="C57" s="7"/>
      <c r="D57" s="66">
        <f>D56*12</f>
        <v>1271070.828</v>
      </c>
    </row>
    <row r="58" spans="1:4">
      <c r="A58" s="57"/>
    </row>
    <row r="59" spans="1:4">
      <c r="D59" s="53"/>
    </row>
    <row r="62" spans="1:4">
      <c r="B62" s="67" t="s">
        <v>126</v>
      </c>
      <c r="C62" s="68"/>
      <c r="D62" s="80" t="s">
        <v>127</v>
      </c>
    </row>
  </sheetData>
  <mergeCells count="10">
    <mergeCell ref="B2:D2"/>
    <mergeCell ref="A7:D7"/>
    <mergeCell ref="B49:D49"/>
    <mergeCell ref="D51:D52"/>
    <mergeCell ref="A16:D16"/>
    <mergeCell ref="A28:D28"/>
    <mergeCell ref="A33:D33"/>
    <mergeCell ref="A37:D37"/>
    <mergeCell ref="A43:D43"/>
    <mergeCell ref="A45:D45"/>
  </mergeCells>
  <pageMargins left="0.62" right="0.17" top="0.18" bottom="0.17" header="0.17" footer="0.17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64"/>
  <sheetViews>
    <sheetView topLeftCell="A40" workbookViewId="0">
      <selection activeCell="B64" sqref="B64:D64"/>
    </sheetView>
  </sheetViews>
  <sheetFormatPr defaultColWidth="19.42578125" defaultRowHeight="12.75"/>
  <cols>
    <col min="1" max="1" width="5" style="54" customWidth="1"/>
    <col min="2" max="2" width="45.140625" style="53" customWidth="1"/>
    <col min="3" max="3" width="21.7109375" style="53" customWidth="1"/>
    <col min="4" max="4" width="20.5703125" style="54" customWidth="1"/>
    <col min="5" max="5" width="9.7109375" style="54" customWidth="1"/>
    <col min="6" max="6" width="19.42578125" style="56" customWidth="1"/>
    <col min="7" max="16384" width="19.42578125" style="54"/>
  </cols>
  <sheetData>
    <row r="2" spans="1:4" ht="42.75" customHeight="1">
      <c r="B2" s="91" t="s">
        <v>122</v>
      </c>
      <c r="C2" s="91"/>
      <c r="D2" s="91"/>
    </row>
    <row r="3" spans="1:4">
      <c r="B3" s="52" t="s">
        <v>101</v>
      </c>
      <c r="C3" s="70"/>
      <c r="D3" s="73"/>
    </row>
    <row r="4" spans="1:4" ht="25.5">
      <c r="A4" s="57"/>
      <c r="B4" s="50" t="s">
        <v>107</v>
      </c>
      <c r="C4" s="52" t="s">
        <v>98</v>
      </c>
      <c r="D4" s="70">
        <v>2840.5</v>
      </c>
    </row>
    <row r="5" spans="1:4">
      <c r="A5" s="57"/>
      <c r="B5" s="2"/>
      <c r="C5" s="2"/>
      <c r="D5" s="2"/>
    </row>
    <row r="6" spans="1:4" ht="38.25">
      <c r="A6" s="28"/>
      <c r="B6" s="3" t="s">
        <v>0</v>
      </c>
      <c r="C6" s="3" t="s">
        <v>1</v>
      </c>
      <c r="D6" s="4" t="s">
        <v>99</v>
      </c>
    </row>
    <row r="7" spans="1:4">
      <c r="A7" s="86" t="s">
        <v>2</v>
      </c>
      <c r="B7" s="87"/>
      <c r="C7" s="87"/>
      <c r="D7" s="88"/>
    </row>
    <row r="8" spans="1:4" ht="51">
      <c r="A8" s="5" t="s">
        <v>3</v>
      </c>
      <c r="B8" s="6" t="s">
        <v>4</v>
      </c>
      <c r="C8" s="7" t="s">
        <v>93</v>
      </c>
      <c r="D8" s="8"/>
    </row>
    <row r="9" spans="1:4">
      <c r="A9" s="5" t="s">
        <v>5</v>
      </c>
      <c r="B9" s="9" t="s">
        <v>6</v>
      </c>
      <c r="C9" s="7" t="s">
        <v>7</v>
      </c>
      <c r="D9" s="10"/>
    </row>
    <row r="10" spans="1:4">
      <c r="A10" s="5" t="s">
        <v>8</v>
      </c>
      <c r="B10" s="9" t="s">
        <v>9</v>
      </c>
      <c r="C10" s="7" t="s">
        <v>10</v>
      </c>
      <c r="D10" s="10"/>
    </row>
    <row r="11" spans="1:4" ht="76.5">
      <c r="A11" s="5" t="s">
        <v>11</v>
      </c>
      <c r="B11" s="11" t="s">
        <v>12</v>
      </c>
      <c r="C11" s="7" t="s">
        <v>13</v>
      </c>
      <c r="D11" s="12">
        <v>2.9</v>
      </c>
    </row>
    <row r="12" spans="1:4">
      <c r="A12" s="5" t="s">
        <v>14</v>
      </c>
      <c r="B12" s="6" t="s">
        <v>15</v>
      </c>
      <c r="C12" s="7" t="s">
        <v>7</v>
      </c>
      <c r="D12" s="10"/>
    </row>
    <row r="13" spans="1:4">
      <c r="A13" s="5" t="s">
        <v>16</v>
      </c>
      <c r="B13" s="6" t="s">
        <v>17</v>
      </c>
      <c r="C13" s="7" t="s">
        <v>18</v>
      </c>
      <c r="D13" s="10"/>
    </row>
    <row r="14" spans="1:4">
      <c r="A14" s="5" t="s">
        <v>19</v>
      </c>
      <c r="B14" s="9" t="s">
        <v>20</v>
      </c>
      <c r="C14" s="7" t="s">
        <v>7</v>
      </c>
      <c r="D14" s="13">
        <v>0.11</v>
      </c>
    </row>
    <row r="15" spans="1:4">
      <c r="A15" s="14"/>
      <c r="B15" s="37" t="s">
        <v>21</v>
      </c>
      <c r="C15" s="7"/>
      <c r="D15" s="15">
        <f>D9+D11+D13+D14</f>
        <v>3.01</v>
      </c>
    </row>
    <row r="16" spans="1:4">
      <c r="A16" s="86" t="s">
        <v>22</v>
      </c>
      <c r="B16" s="87"/>
      <c r="C16" s="87"/>
      <c r="D16" s="88"/>
    </row>
    <row r="17" spans="1:4" ht="25.5">
      <c r="A17" s="5" t="s">
        <v>23</v>
      </c>
      <c r="B17" s="7" t="s">
        <v>24</v>
      </c>
      <c r="C17" s="7" t="s">
        <v>25</v>
      </c>
      <c r="D17" s="71"/>
    </row>
    <row r="18" spans="1:4">
      <c r="A18" s="16" t="s">
        <v>26</v>
      </c>
      <c r="B18" s="7" t="s">
        <v>27</v>
      </c>
      <c r="C18" s="7" t="s">
        <v>28</v>
      </c>
      <c r="D18" s="17"/>
    </row>
    <row r="19" spans="1:4">
      <c r="A19" s="5" t="s">
        <v>29</v>
      </c>
      <c r="B19" s="7" t="s">
        <v>30</v>
      </c>
      <c r="C19" s="7" t="s">
        <v>25</v>
      </c>
      <c r="D19" s="17"/>
    </row>
    <row r="20" spans="1:4">
      <c r="A20" s="5" t="s">
        <v>31</v>
      </c>
      <c r="B20" s="18" t="s">
        <v>32</v>
      </c>
      <c r="C20" s="19" t="s">
        <v>25</v>
      </c>
      <c r="D20" s="17"/>
    </row>
    <row r="21" spans="1:4">
      <c r="A21" s="5" t="s">
        <v>33</v>
      </c>
      <c r="B21" s="20" t="s">
        <v>34</v>
      </c>
      <c r="C21" s="7" t="s">
        <v>28</v>
      </c>
      <c r="D21" s="21">
        <v>5.97</v>
      </c>
    </row>
    <row r="22" spans="1:4" ht="51">
      <c r="A22" s="5" t="s">
        <v>35</v>
      </c>
      <c r="B22" s="19" t="s">
        <v>36</v>
      </c>
      <c r="C22" s="9" t="s">
        <v>37</v>
      </c>
      <c r="D22" s="17"/>
    </row>
    <row r="23" spans="1:4" ht="25.5">
      <c r="A23" s="5" t="s">
        <v>38</v>
      </c>
      <c r="B23" s="19" t="s">
        <v>39</v>
      </c>
      <c r="C23" s="7" t="s">
        <v>40</v>
      </c>
      <c r="D23" s="17"/>
    </row>
    <row r="24" spans="1:4" ht="38.25">
      <c r="A24" s="5" t="s">
        <v>41</v>
      </c>
      <c r="B24" s="6" t="s">
        <v>42</v>
      </c>
      <c r="C24" s="9" t="s">
        <v>43</v>
      </c>
      <c r="D24" s="10"/>
    </row>
    <row r="25" spans="1:4" ht="25.5">
      <c r="A25" s="5" t="s">
        <v>44</v>
      </c>
      <c r="B25" s="6" t="s">
        <v>45</v>
      </c>
      <c r="C25" s="9"/>
      <c r="D25" s="72"/>
    </row>
    <row r="26" spans="1:4">
      <c r="A26" s="5" t="s">
        <v>46</v>
      </c>
      <c r="B26" s="7" t="s">
        <v>47</v>
      </c>
      <c r="C26" s="7" t="s">
        <v>48</v>
      </c>
      <c r="D26" s="22">
        <v>0.22</v>
      </c>
    </row>
    <row r="27" spans="1:4">
      <c r="A27" s="14"/>
      <c r="B27" s="63" t="s">
        <v>21</v>
      </c>
      <c r="C27" s="23"/>
      <c r="D27" s="24">
        <f>D21+D26</f>
        <v>6.1899999999999995</v>
      </c>
    </row>
    <row r="28" spans="1:4">
      <c r="A28" s="83" t="s">
        <v>49</v>
      </c>
      <c r="B28" s="84"/>
      <c r="C28" s="84"/>
      <c r="D28" s="85"/>
    </row>
    <row r="29" spans="1:4" ht="51">
      <c r="A29" s="5" t="s">
        <v>50</v>
      </c>
      <c r="B29" s="6" t="s">
        <v>51</v>
      </c>
      <c r="C29" s="9" t="s">
        <v>52</v>
      </c>
      <c r="D29" s="3">
        <v>1.74</v>
      </c>
    </row>
    <row r="30" spans="1:4" ht="51">
      <c r="A30" s="5" t="s">
        <v>53</v>
      </c>
      <c r="B30" s="6" t="s">
        <v>54</v>
      </c>
      <c r="C30" s="9" t="s">
        <v>94</v>
      </c>
      <c r="D30" s="3">
        <v>0.49</v>
      </c>
    </row>
    <row r="31" spans="1:4" ht="25.5">
      <c r="A31" s="16" t="s">
        <v>55</v>
      </c>
      <c r="B31" s="6" t="s">
        <v>56</v>
      </c>
      <c r="C31" s="7" t="s">
        <v>57</v>
      </c>
      <c r="D31" s="3">
        <v>0.47</v>
      </c>
    </row>
    <row r="32" spans="1:4">
      <c r="A32" s="25"/>
      <c r="B32" s="64" t="s">
        <v>21</v>
      </c>
      <c r="C32" s="26"/>
      <c r="D32" s="27">
        <f>D29+D30+D31</f>
        <v>2.7</v>
      </c>
    </row>
    <row r="33" spans="1:4">
      <c r="A33" s="83" t="s">
        <v>58</v>
      </c>
      <c r="B33" s="84"/>
      <c r="C33" s="84"/>
      <c r="D33" s="85"/>
    </row>
    <row r="34" spans="1:4" ht="38.25">
      <c r="A34" s="28" t="s">
        <v>59</v>
      </c>
      <c r="B34" s="29" t="s">
        <v>60</v>
      </c>
      <c r="C34" s="30" t="s">
        <v>61</v>
      </c>
      <c r="D34" s="31">
        <v>0.46</v>
      </c>
    </row>
    <row r="35" spans="1:4">
      <c r="A35" s="28" t="s">
        <v>62</v>
      </c>
      <c r="B35" s="29" t="s">
        <v>63</v>
      </c>
      <c r="C35" s="7" t="s">
        <v>7</v>
      </c>
      <c r="D35" s="31">
        <v>0.08</v>
      </c>
    </row>
    <row r="36" spans="1:4">
      <c r="A36" s="14"/>
      <c r="B36" s="32" t="s">
        <v>21</v>
      </c>
      <c r="C36" s="33"/>
      <c r="D36" s="34">
        <f>D34+D35</f>
        <v>0.54</v>
      </c>
    </row>
    <row r="37" spans="1:4">
      <c r="A37" s="83" t="s">
        <v>64</v>
      </c>
      <c r="B37" s="84"/>
      <c r="C37" s="84"/>
      <c r="D37" s="85"/>
    </row>
    <row r="38" spans="1:4" ht="38.25">
      <c r="A38" s="71" t="s">
        <v>65</v>
      </c>
      <c r="B38" s="30" t="s">
        <v>66</v>
      </c>
      <c r="C38" s="30" t="s">
        <v>61</v>
      </c>
      <c r="D38" s="3">
        <v>2.15</v>
      </c>
    </row>
    <row r="39" spans="1:4" ht="38.25">
      <c r="A39" s="71" t="s">
        <v>67</v>
      </c>
      <c r="B39" s="30" t="s">
        <v>68</v>
      </c>
      <c r="C39" s="35" t="s">
        <v>7</v>
      </c>
      <c r="D39" s="3">
        <v>0.5</v>
      </c>
    </row>
    <row r="40" spans="1:4" ht="38.25">
      <c r="A40" s="36" t="s">
        <v>69</v>
      </c>
      <c r="B40" s="30" t="s">
        <v>70</v>
      </c>
      <c r="C40" s="30" t="s">
        <v>71</v>
      </c>
      <c r="D40" s="3">
        <v>0.09</v>
      </c>
    </row>
    <row r="41" spans="1:4" ht="51">
      <c r="A41" s="36" t="s">
        <v>95</v>
      </c>
      <c r="B41" s="30" t="s">
        <v>96</v>
      </c>
      <c r="C41" s="30" t="s">
        <v>97</v>
      </c>
      <c r="D41" s="49">
        <v>1.1000000000000001</v>
      </c>
    </row>
    <row r="42" spans="1:4">
      <c r="A42" s="14"/>
      <c r="B42" s="37" t="s">
        <v>72</v>
      </c>
      <c r="C42" s="37"/>
      <c r="D42" s="27">
        <f>D38+D39+D40+D41</f>
        <v>3.84</v>
      </c>
    </row>
    <row r="43" spans="1:4">
      <c r="A43" s="86" t="s">
        <v>73</v>
      </c>
      <c r="B43" s="87"/>
      <c r="C43" s="87"/>
      <c r="D43" s="88"/>
    </row>
    <row r="44" spans="1:4" ht="25.5">
      <c r="A44" s="14" t="s">
        <v>74</v>
      </c>
      <c r="B44" s="6" t="s">
        <v>75</v>
      </c>
      <c r="C44" s="18" t="s">
        <v>118</v>
      </c>
      <c r="D44" s="34">
        <v>4.26</v>
      </c>
    </row>
    <row r="45" spans="1:4">
      <c r="A45" s="86" t="s">
        <v>76</v>
      </c>
      <c r="B45" s="87"/>
      <c r="C45" s="87"/>
      <c r="D45" s="88"/>
    </row>
    <row r="46" spans="1:4">
      <c r="A46" s="38" t="s">
        <v>77</v>
      </c>
      <c r="B46" s="20" t="s">
        <v>78</v>
      </c>
      <c r="C46" s="39" t="s">
        <v>119</v>
      </c>
      <c r="D46" s="34">
        <v>2.2400000000000002</v>
      </c>
    </row>
    <row r="47" spans="1:4">
      <c r="A47" s="40" t="s">
        <v>79</v>
      </c>
      <c r="B47" s="41" t="s">
        <v>80</v>
      </c>
      <c r="C47" s="39" t="s">
        <v>119</v>
      </c>
      <c r="D47" s="34">
        <v>0.09</v>
      </c>
    </row>
    <row r="48" spans="1:4">
      <c r="A48" s="42"/>
      <c r="B48" s="64" t="s">
        <v>21</v>
      </c>
      <c r="C48" s="43"/>
      <c r="D48" s="44">
        <f>D46+D47</f>
        <v>2.33</v>
      </c>
    </row>
    <row r="49" spans="1:4">
      <c r="A49" s="42"/>
      <c r="B49" s="86" t="s">
        <v>81</v>
      </c>
      <c r="C49" s="87"/>
      <c r="D49" s="88"/>
    </row>
    <row r="50" spans="1:4" ht="25.5">
      <c r="A50" s="45" t="s">
        <v>82</v>
      </c>
      <c r="B50" s="6" t="s">
        <v>83</v>
      </c>
      <c r="C50" s="19" t="s">
        <v>57</v>
      </c>
      <c r="D50" s="46">
        <v>1.2589999999999999</v>
      </c>
    </row>
    <row r="51" spans="1:4" ht="25.5">
      <c r="A51" s="45" t="s">
        <v>84</v>
      </c>
      <c r="B51" s="19" t="s">
        <v>85</v>
      </c>
      <c r="C51" s="19" t="s">
        <v>57</v>
      </c>
      <c r="D51" s="89">
        <f>ROUND(0.527*1.067,2)</f>
        <v>0.56000000000000005</v>
      </c>
    </row>
    <row r="52" spans="1:4" ht="25.5">
      <c r="A52" s="45" t="s">
        <v>86</v>
      </c>
      <c r="B52" s="19" t="s">
        <v>87</v>
      </c>
      <c r="C52" s="19" t="s">
        <v>57</v>
      </c>
      <c r="D52" s="90"/>
    </row>
    <row r="53" spans="1:4" ht="25.5">
      <c r="A53" s="45" t="s">
        <v>88</v>
      </c>
      <c r="B53" s="19" t="s">
        <v>89</v>
      </c>
      <c r="C53" s="9" t="s">
        <v>120</v>
      </c>
      <c r="D53" s="46">
        <v>1E-3</v>
      </c>
    </row>
    <row r="54" spans="1:4">
      <c r="A54" s="42"/>
      <c r="B54" s="65" t="s">
        <v>72</v>
      </c>
      <c r="C54" s="9"/>
      <c r="D54" s="27">
        <f>D50+D51+D53</f>
        <v>1.8199999999999998</v>
      </c>
    </row>
    <row r="55" spans="1:4">
      <c r="A55" s="42"/>
      <c r="B55" s="64" t="s">
        <v>90</v>
      </c>
      <c r="C55" s="4"/>
      <c r="D55" s="27">
        <f>D15+D27+D32+D36+D42+D44+D48+D54</f>
        <v>24.689999999999998</v>
      </c>
    </row>
    <row r="56" spans="1:4">
      <c r="A56" s="14"/>
      <c r="B56" s="9" t="s">
        <v>91</v>
      </c>
      <c r="C56" s="4"/>
      <c r="D56" s="66">
        <f>D55*D4</f>
        <v>70131.944999999992</v>
      </c>
    </row>
    <row r="57" spans="1:4">
      <c r="A57" s="14"/>
      <c r="B57" s="9" t="s">
        <v>92</v>
      </c>
      <c r="C57" s="7"/>
      <c r="D57" s="66">
        <f>D56*12</f>
        <v>841583.33999999985</v>
      </c>
    </row>
    <row r="58" spans="1:4">
      <c r="A58" s="57"/>
    </row>
    <row r="59" spans="1:4">
      <c r="D59" s="53"/>
    </row>
    <row r="64" spans="1:4">
      <c r="B64" s="67" t="s">
        <v>126</v>
      </c>
      <c r="C64" s="68"/>
      <c r="D64" s="80" t="s">
        <v>127</v>
      </c>
    </row>
  </sheetData>
  <mergeCells count="10">
    <mergeCell ref="D51:D52"/>
    <mergeCell ref="B2:D2"/>
    <mergeCell ref="A7:D7"/>
    <mergeCell ref="A16:D16"/>
    <mergeCell ref="A28:D28"/>
    <mergeCell ref="A33:D33"/>
    <mergeCell ref="A37:D37"/>
    <mergeCell ref="A43:D43"/>
    <mergeCell ref="A45:D45"/>
    <mergeCell ref="B49:D49"/>
  </mergeCells>
  <pageMargins left="0.47" right="0.19" top="0.2" bottom="0.23" header="0.17" footer="0.17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2:F59"/>
  <sheetViews>
    <sheetView workbookViewId="0">
      <selection activeCell="D53" sqref="D53"/>
    </sheetView>
  </sheetViews>
  <sheetFormatPr defaultColWidth="19.42578125" defaultRowHeight="12.75"/>
  <cols>
    <col min="1" max="1" width="5" style="54" customWidth="1"/>
    <col min="2" max="2" width="45.140625" style="53" customWidth="1"/>
    <col min="3" max="3" width="21.7109375" style="53" customWidth="1"/>
    <col min="4" max="4" width="20.5703125" style="54" customWidth="1"/>
    <col min="5" max="5" width="9.7109375" style="54" customWidth="1"/>
    <col min="6" max="6" width="19.42578125" style="56" customWidth="1"/>
    <col min="7" max="16384" width="19.42578125" style="54"/>
  </cols>
  <sheetData>
    <row r="2" spans="1:4" ht="42" customHeight="1">
      <c r="B2" s="92" t="s">
        <v>123</v>
      </c>
      <c r="C2" s="92"/>
      <c r="D2" s="92"/>
    </row>
    <row r="3" spans="1:4">
      <c r="B3" s="52" t="s">
        <v>101</v>
      </c>
      <c r="C3" s="70"/>
      <c r="D3" s="73"/>
    </row>
    <row r="4" spans="1:4">
      <c r="A4" s="57"/>
      <c r="B4" s="50" t="s">
        <v>108</v>
      </c>
      <c r="C4" s="52" t="s">
        <v>98</v>
      </c>
      <c r="D4" s="70">
        <v>2852.2</v>
      </c>
    </row>
    <row r="5" spans="1:4">
      <c r="A5" s="57"/>
      <c r="B5" s="2"/>
      <c r="C5" s="2"/>
      <c r="D5" s="2"/>
    </row>
    <row r="6" spans="1:4" ht="38.25">
      <c r="A6" s="28"/>
      <c r="B6" s="3" t="s">
        <v>0</v>
      </c>
      <c r="C6" s="3" t="s">
        <v>1</v>
      </c>
      <c r="D6" s="4" t="s">
        <v>99</v>
      </c>
    </row>
    <row r="7" spans="1:4">
      <c r="A7" s="86" t="s">
        <v>2</v>
      </c>
      <c r="B7" s="87"/>
      <c r="C7" s="87"/>
      <c r="D7" s="88"/>
    </row>
    <row r="8" spans="1:4" ht="25.5">
      <c r="A8" s="5" t="s">
        <v>3</v>
      </c>
      <c r="B8" s="6" t="s">
        <v>4</v>
      </c>
      <c r="C8" s="19" t="s">
        <v>128</v>
      </c>
      <c r="D8" s="8">
        <v>1.3</v>
      </c>
    </row>
    <row r="9" spans="1:4" hidden="1">
      <c r="A9" s="5" t="s">
        <v>5</v>
      </c>
      <c r="B9" s="9" t="s">
        <v>6</v>
      </c>
      <c r="C9" s="7" t="s">
        <v>7</v>
      </c>
      <c r="D9" s="10"/>
    </row>
    <row r="10" spans="1:4" hidden="1">
      <c r="A10" s="5" t="s">
        <v>8</v>
      </c>
      <c r="B10" s="9" t="s">
        <v>9</v>
      </c>
      <c r="C10" s="7" t="s">
        <v>10</v>
      </c>
      <c r="D10" s="10"/>
    </row>
    <row r="11" spans="1:4" ht="76.5" hidden="1">
      <c r="A11" s="5" t="s">
        <v>11</v>
      </c>
      <c r="B11" s="11" t="s">
        <v>12</v>
      </c>
      <c r="C11" s="7" t="s">
        <v>13</v>
      </c>
      <c r="D11" s="74"/>
    </row>
    <row r="12" spans="1:4" hidden="1">
      <c r="A12" s="5" t="s">
        <v>14</v>
      </c>
      <c r="B12" s="6" t="s">
        <v>15</v>
      </c>
      <c r="C12" s="7" t="s">
        <v>7</v>
      </c>
      <c r="D12" s="10"/>
    </row>
    <row r="13" spans="1:4" hidden="1">
      <c r="A13" s="5" t="s">
        <v>16</v>
      </c>
      <c r="B13" s="6" t="s">
        <v>17</v>
      </c>
      <c r="C13" s="7" t="s">
        <v>18</v>
      </c>
      <c r="D13" s="10"/>
    </row>
    <row r="14" spans="1:4">
      <c r="A14" s="5" t="s">
        <v>148</v>
      </c>
      <c r="B14" s="9" t="s">
        <v>20</v>
      </c>
      <c r="C14" s="7" t="s">
        <v>125</v>
      </c>
      <c r="D14" s="13"/>
    </row>
    <row r="15" spans="1:4">
      <c r="A15" s="14"/>
      <c r="B15" s="37" t="s">
        <v>21</v>
      </c>
      <c r="C15" s="7"/>
      <c r="D15" s="15">
        <f>D8</f>
        <v>1.3</v>
      </c>
    </row>
    <row r="16" spans="1:4">
      <c r="A16" s="86" t="s">
        <v>22</v>
      </c>
      <c r="B16" s="87"/>
      <c r="C16" s="87"/>
      <c r="D16" s="88"/>
    </row>
    <row r="17" spans="1:4" ht="25.5">
      <c r="A17" s="5" t="s">
        <v>23</v>
      </c>
      <c r="B17" s="7" t="s">
        <v>135</v>
      </c>
      <c r="C17" s="7" t="s">
        <v>132</v>
      </c>
      <c r="D17" s="81"/>
    </row>
    <row r="18" spans="1:4">
      <c r="A18" s="16" t="s">
        <v>26</v>
      </c>
      <c r="B18" s="7" t="s">
        <v>133</v>
      </c>
      <c r="C18" s="7" t="s">
        <v>134</v>
      </c>
      <c r="D18" s="17"/>
    </row>
    <row r="19" spans="1:4">
      <c r="A19" s="5" t="s">
        <v>29</v>
      </c>
      <c r="B19" s="7" t="s">
        <v>131</v>
      </c>
      <c r="C19" s="7" t="s">
        <v>132</v>
      </c>
      <c r="D19" s="17"/>
    </row>
    <row r="20" spans="1:4" ht="51">
      <c r="A20" s="5" t="s">
        <v>31</v>
      </c>
      <c r="B20" s="19" t="s">
        <v>136</v>
      </c>
      <c r="C20" s="9" t="s">
        <v>37</v>
      </c>
      <c r="D20" s="17">
        <v>4.54</v>
      </c>
    </row>
    <row r="21" spans="1:4" ht="25.5">
      <c r="A21" s="5" t="s">
        <v>33</v>
      </c>
      <c r="B21" s="19" t="s">
        <v>39</v>
      </c>
      <c r="C21" s="7" t="s">
        <v>40</v>
      </c>
      <c r="D21" s="17"/>
    </row>
    <row r="22" spans="1:4" ht="38.25">
      <c r="A22" s="5" t="s">
        <v>35</v>
      </c>
      <c r="B22" s="6" t="s">
        <v>42</v>
      </c>
      <c r="C22" s="9" t="s">
        <v>43</v>
      </c>
      <c r="D22" s="10"/>
    </row>
    <row r="23" spans="1:4">
      <c r="A23" s="5" t="s">
        <v>38</v>
      </c>
      <c r="B23" s="7" t="s">
        <v>47</v>
      </c>
      <c r="C23" s="7" t="s">
        <v>130</v>
      </c>
      <c r="D23" s="22"/>
    </row>
    <row r="24" spans="1:4">
      <c r="A24" s="14"/>
      <c r="B24" s="63" t="s">
        <v>21</v>
      </c>
      <c r="C24" s="23"/>
      <c r="D24" s="24">
        <f>D20</f>
        <v>4.54</v>
      </c>
    </row>
    <row r="25" spans="1:4">
      <c r="A25" s="83" t="s">
        <v>49</v>
      </c>
      <c r="B25" s="84"/>
      <c r="C25" s="84"/>
      <c r="D25" s="85"/>
    </row>
    <row r="26" spans="1:4" ht="51">
      <c r="A26" s="5" t="s">
        <v>50</v>
      </c>
      <c r="B26" s="6" t="s">
        <v>51</v>
      </c>
      <c r="C26" s="9" t="s">
        <v>52</v>
      </c>
      <c r="D26" s="3">
        <v>1.63</v>
      </c>
    </row>
    <row r="27" spans="1:4" ht="51">
      <c r="A27" s="5" t="s">
        <v>53</v>
      </c>
      <c r="B27" s="6" t="s">
        <v>54</v>
      </c>
      <c r="C27" s="9" t="s">
        <v>94</v>
      </c>
      <c r="D27" s="3">
        <v>0.46</v>
      </c>
    </row>
    <row r="28" spans="1:4" ht="25.5">
      <c r="A28" s="16" t="s">
        <v>55</v>
      </c>
      <c r="B28" s="6" t="s">
        <v>56</v>
      </c>
      <c r="C28" s="7" t="s">
        <v>57</v>
      </c>
      <c r="D28" s="3">
        <v>0.44</v>
      </c>
    </row>
    <row r="29" spans="1:4">
      <c r="A29" s="25"/>
      <c r="B29" s="64" t="s">
        <v>21</v>
      </c>
      <c r="C29" s="26"/>
      <c r="D29" s="27">
        <f>D26+D27+D28</f>
        <v>2.5299999999999998</v>
      </c>
    </row>
    <row r="30" spans="1:4" ht="28.5" customHeight="1">
      <c r="A30" s="83" t="s">
        <v>58</v>
      </c>
      <c r="B30" s="84"/>
      <c r="C30" s="84"/>
      <c r="D30" s="85"/>
    </row>
    <row r="31" spans="1:4" ht="38.25">
      <c r="A31" s="28" t="s">
        <v>59</v>
      </c>
      <c r="B31" s="29" t="s">
        <v>60</v>
      </c>
      <c r="C31" s="30" t="s">
        <v>61</v>
      </c>
      <c r="D31" s="31">
        <v>0.46</v>
      </c>
    </row>
    <row r="32" spans="1:4">
      <c r="A32" s="28" t="s">
        <v>62</v>
      </c>
      <c r="B32" s="29" t="s">
        <v>63</v>
      </c>
      <c r="C32" s="7" t="s">
        <v>7</v>
      </c>
      <c r="D32" s="31"/>
    </row>
    <row r="33" spans="1:4">
      <c r="A33" s="14"/>
      <c r="B33" s="32" t="s">
        <v>21</v>
      </c>
      <c r="C33" s="33"/>
      <c r="D33" s="34">
        <f>D31+D32</f>
        <v>0.46</v>
      </c>
    </row>
    <row r="34" spans="1:4" ht="30" customHeight="1">
      <c r="A34" s="83" t="s">
        <v>64</v>
      </c>
      <c r="B34" s="84"/>
      <c r="C34" s="84"/>
      <c r="D34" s="85"/>
    </row>
    <row r="35" spans="1:4" ht="38.25">
      <c r="A35" s="71" t="s">
        <v>65</v>
      </c>
      <c r="B35" s="30" t="s">
        <v>66</v>
      </c>
      <c r="C35" s="30" t="s">
        <v>61</v>
      </c>
      <c r="D35" s="3">
        <v>2.15</v>
      </c>
    </row>
    <row r="36" spans="1:4" ht="38.25">
      <c r="A36" s="71" t="s">
        <v>67</v>
      </c>
      <c r="B36" s="30" t="s">
        <v>68</v>
      </c>
      <c r="C36" s="35" t="s">
        <v>7</v>
      </c>
      <c r="D36" s="3">
        <v>0.5</v>
      </c>
    </row>
    <row r="37" spans="1:4" ht="38.25">
      <c r="A37" s="36" t="s">
        <v>69</v>
      </c>
      <c r="B37" s="30" t="s">
        <v>70</v>
      </c>
      <c r="C37" s="30" t="s">
        <v>71</v>
      </c>
      <c r="D37" s="3">
        <v>0.09</v>
      </c>
    </row>
    <row r="38" spans="1:4" ht="51">
      <c r="A38" s="36" t="s">
        <v>95</v>
      </c>
      <c r="B38" s="30" t="s">
        <v>96</v>
      </c>
      <c r="C38" s="30" t="s">
        <v>97</v>
      </c>
      <c r="D38" s="49">
        <v>0.71</v>
      </c>
    </row>
    <row r="39" spans="1:4">
      <c r="A39" s="14"/>
      <c r="B39" s="37" t="s">
        <v>72</v>
      </c>
      <c r="C39" s="37"/>
      <c r="D39" s="27">
        <f>D35+D36+D37+D38</f>
        <v>3.4499999999999997</v>
      </c>
    </row>
    <row r="40" spans="1:4">
      <c r="A40" s="86" t="s">
        <v>73</v>
      </c>
      <c r="B40" s="87"/>
      <c r="C40" s="87"/>
      <c r="D40" s="88"/>
    </row>
    <row r="41" spans="1:4" ht="25.5">
      <c r="A41" s="14" t="s">
        <v>74</v>
      </c>
      <c r="B41" s="6" t="s">
        <v>75</v>
      </c>
      <c r="C41" s="18" t="s">
        <v>118</v>
      </c>
      <c r="D41" s="34">
        <v>3</v>
      </c>
    </row>
    <row r="42" spans="1:4">
      <c r="A42" s="86" t="s">
        <v>76</v>
      </c>
      <c r="B42" s="87"/>
      <c r="C42" s="87"/>
      <c r="D42" s="88"/>
    </row>
    <row r="43" spans="1:4">
      <c r="A43" s="38" t="s">
        <v>77</v>
      </c>
      <c r="B43" s="20" t="s">
        <v>78</v>
      </c>
      <c r="C43" s="39" t="s">
        <v>119</v>
      </c>
      <c r="D43" s="34">
        <v>1.92</v>
      </c>
    </row>
    <row r="44" spans="1:4">
      <c r="A44" s="40" t="s">
        <v>79</v>
      </c>
      <c r="B44" s="41" t="s">
        <v>80</v>
      </c>
      <c r="C44" s="39" t="s">
        <v>119</v>
      </c>
      <c r="D44" s="34">
        <v>0.08</v>
      </c>
    </row>
    <row r="45" spans="1:4">
      <c r="A45" s="42"/>
      <c r="B45" s="64" t="s">
        <v>21</v>
      </c>
      <c r="C45" s="43"/>
      <c r="D45" s="44">
        <f>D43+D44</f>
        <v>2</v>
      </c>
    </row>
    <row r="46" spans="1:4">
      <c r="A46" s="42"/>
      <c r="B46" s="86" t="s">
        <v>81</v>
      </c>
      <c r="C46" s="87"/>
      <c r="D46" s="88"/>
    </row>
    <row r="47" spans="1:4" ht="25.5">
      <c r="A47" s="45" t="s">
        <v>82</v>
      </c>
      <c r="B47" s="6" t="s">
        <v>83</v>
      </c>
      <c r="C47" s="19" t="s">
        <v>57</v>
      </c>
      <c r="D47" s="46">
        <v>1.2589999999999999</v>
      </c>
    </row>
    <row r="48" spans="1:4" ht="25.5">
      <c r="A48" s="45" t="s">
        <v>84</v>
      </c>
      <c r="B48" s="19" t="s">
        <v>85</v>
      </c>
      <c r="C48" s="19" t="s">
        <v>57</v>
      </c>
      <c r="D48" s="89">
        <f>ROUND(0.527*1.067,2)</f>
        <v>0.56000000000000005</v>
      </c>
    </row>
    <row r="49" spans="1:4" ht="25.5">
      <c r="A49" s="45" t="s">
        <v>86</v>
      </c>
      <c r="B49" s="19" t="s">
        <v>87</v>
      </c>
      <c r="C49" s="19" t="s">
        <v>57</v>
      </c>
      <c r="D49" s="90"/>
    </row>
    <row r="50" spans="1:4" ht="25.5">
      <c r="A50" s="45" t="s">
        <v>88</v>
      </c>
      <c r="B50" s="19" t="s">
        <v>89</v>
      </c>
      <c r="C50" s="9" t="s">
        <v>120</v>
      </c>
      <c r="D50" s="46">
        <v>1E-3</v>
      </c>
    </row>
    <row r="51" spans="1:4">
      <c r="A51" s="42"/>
      <c r="B51" s="65" t="s">
        <v>72</v>
      </c>
      <c r="C51" s="9"/>
      <c r="D51" s="27">
        <f>D47+D48+D50</f>
        <v>1.8199999999999998</v>
      </c>
    </row>
    <row r="52" spans="1:4">
      <c r="A52" s="42"/>
      <c r="B52" s="64" t="s">
        <v>90</v>
      </c>
      <c r="C52" s="4"/>
      <c r="D52" s="27">
        <f>D15+D24+D29+D33+D39+D41+D45+D51</f>
        <v>19.100000000000001</v>
      </c>
    </row>
    <row r="53" spans="1:4">
      <c r="A53" s="14"/>
      <c r="B53" s="9" t="s">
        <v>91</v>
      </c>
      <c r="C53" s="4"/>
      <c r="D53" s="66">
        <f>D52*D4</f>
        <v>54477.020000000004</v>
      </c>
    </row>
    <row r="54" spans="1:4">
      <c r="A54" s="14"/>
      <c r="B54" s="9" t="s">
        <v>92</v>
      </c>
      <c r="C54" s="7"/>
      <c r="D54" s="66">
        <f>D53*12</f>
        <v>653724.24</v>
      </c>
    </row>
    <row r="55" spans="1:4">
      <c r="A55" s="57"/>
    </row>
    <row r="56" spans="1:4">
      <c r="D56" s="53"/>
    </row>
    <row r="59" spans="1:4">
      <c r="B59" s="67" t="s">
        <v>126</v>
      </c>
      <c r="C59" s="68"/>
      <c r="D59" s="80" t="s">
        <v>127</v>
      </c>
    </row>
  </sheetData>
  <mergeCells count="10">
    <mergeCell ref="A40:D40"/>
    <mergeCell ref="A42:D42"/>
    <mergeCell ref="B46:D46"/>
    <mergeCell ref="D48:D49"/>
    <mergeCell ref="B2:D2"/>
    <mergeCell ref="A7:D7"/>
    <mergeCell ref="A16:D16"/>
    <mergeCell ref="A25:D25"/>
    <mergeCell ref="A30:D30"/>
    <mergeCell ref="A34:D34"/>
  </mergeCells>
  <pageMargins left="0.47" right="0.28999999999999998" top="0.17" bottom="0.18" header="0.17" footer="0.17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62"/>
  <sheetViews>
    <sheetView workbookViewId="0">
      <selection activeCell="B62" sqref="B62:D62"/>
    </sheetView>
  </sheetViews>
  <sheetFormatPr defaultColWidth="19.42578125" defaultRowHeight="12.75"/>
  <cols>
    <col min="1" max="1" width="5" style="54" customWidth="1"/>
    <col min="2" max="2" width="45.140625" style="53" customWidth="1"/>
    <col min="3" max="3" width="21.7109375" style="53" customWidth="1"/>
    <col min="4" max="4" width="20.5703125" style="54" customWidth="1"/>
    <col min="5" max="5" width="9.7109375" style="54" customWidth="1"/>
    <col min="6" max="6" width="19.42578125" style="56" customWidth="1"/>
    <col min="7" max="16384" width="19.42578125" style="54"/>
  </cols>
  <sheetData>
    <row r="2" spans="1:4" ht="46.5" customHeight="1">
      <c r="B2" s="91" t="s">
        <v>121</v>
      </c>
      <c r="C2" s="91"/>
      <c r="D2" s="91"/>
    </row>
    <row r="3" spans="1:4">
      <c r="B3" s="52" t="s">
        <v>101</v>
      </c>
      <c r="C3" s="70"/>
      <c r="D3" s="73"/>
    </row>
    <row r="4" spans="1:4" ht="25.5">
      <c r="A4" s="57"/>
      <c r="B4" s="50" t="s">
        <v>109</v>
      </c>
      <c r="C4" s="52" t="s">
        <v>98</v>
      </c>
      <c r="D4" s="70">
        <v>5533</v>
      </c>
    </row>
    <row r="5" spans="1:4">
      <c r="A5" s="57"/>
      <c r="B5" s="2"/>
      <c r="C5" s="2"/>
      <c r="D5" s="2"/>
    </row>
    <row r="6" spans="1:4" ht="38.25">
      <c r="A6" s="28"/>
      <c r="B6" s="3" t="s">
        <v>0</v>
      </c>
      <c r="C6" s="3" t="s">
        <v>1</v>
      </c>
      <c r="D6" s="4" t="s">
        <v>99</v>
      </c>
    </row>
    <row r="7" spans="1:4">
      <c r="A7" s="86" t="s">
        <v>2</v>
      </c>
      <c r="B7" s="87"/>
      <c r="C7" s="87"/>
      <c r="D7" s="88"/>
    </row>
    <row r="8" spans="1:4" ht="51">
      <c r="A8" s="5" t="s">
        <v>3</v>
      </c>
      <c r="B8" s="6" t="s">
        <v>4</v>
      </c>
      <c r="C8" s="7" t="s">
        <v>93</v>
      </c>
      <c r="D8" s="8"/>
    </row>
    <row r="9" spans="1:4">
      <c r="A9" s="5" t="s">
        <v>5</v>
      </c>
      <c r="B9" s="9" t="s">
        <v>6</v>
      </c>
      <c r="C9" s="7" t="s">
        <v>7</v>
      </c>
      <c r="D9" s="10"/>
    </row>
    <row r="10" spans="1:4">
      <c r="A10" s="5" t="s">
        <v>8</v>
      </c>
      <c r="B10" s="9" t="s">
        <v>9</v>
      </c>
      <c r="C10" s="7" t="s">
        <v>10</v>
      </c>
      <c r="D10" s="10"/>
    </row>
    <row r="11" spans="1:4" ht="76.5">
      <c r="A11" s="5" t="s">
        <v>11</v>
      </c>
      <c r="B11" s="11" t="s">
        <v>12</v>
      </c>
      <c r="C11" s="7" t="s">
        <v>13</v>
      </c>
      <c r="D11" s="12">
        <v>2.9</v>
      </c>
    </row>
    <row r="12" spans="1:4">
      <c r="A12" s="5" t="s">
        <v>14</v>
      </c>
      <c r="B12" s="6" t="s">
        <v>15</v>
      </c>
      <c r="C12" s="7" t="s">
        <v>7</v>
      </c>
      <c r="D12" s="10"/>
    </row>
    <row r="13" spans="1:4">
      <c r="A13" s="5" t="s">
        <v>16</v>
      </c>
      <c r="B13" s="6" t="s">
        <v>17</v>
      </c>
      <c r="C13" s="7" t="s">
        <v>18</v>
      </c>
      <c r="D13" s="10"/>
    </row>
    <row r="14" spans="1:4">
      <c r="A14" s="5" t="s">
        <v>19</v>
      </c>
      <c r="B14" s="9" t="s">
        <v>20</v>
      </c>
      <c r="C14" s="7" t="s">
        <v>7</v>
      </c>
      <c r="D14" s="13">
        <v>0.11</v>
      </c>
    </row>
    <row r="15" spans="1:4">
      <c r="A15" s="14"/>
      <c r="B15" s="37" t="s">
        <v>21</v>
      </c>
      <c r="C15" s="7"/>
      <c r="D15" s="15">
        <f>D9+D11+D13+D14</f>
        <v>3.01</v>
      </c>
    </row>
    <row r="16" spans="1:4">
      <c r="A16" s="86" t="s">
        <v>22</v>
      </c>
      <c r="B16" s="87"/>
      <c r="C16" s="87"/>
      <c r="D16" s="88"/>
    </row>
    <row r="17" spans="1:4" ht="25.5">
      <c r="A17" s="5" t="s">
        <v>23</v>
      </c>
      <c r="B17" s="7" t="s">
        <v>24</v>
      </c>
      <c r="C17" s="7" t="s">
        <v>25</v>
      </c>
      <c r="D17" s="71"/>
    </row>
    <row r="18" spans="1:4">
      <c r="A18" s="16" t="s">
        <v>26</v>
      </c>
      <c r="B18" s="7" t="s">
        <v>27</v>
      </c>
      <c r="C18" s="7" t="s">
        <v>28</v>
      </c>
      <c r="D18" s="17"/>
    </row>
    <row r="19" spans="1:4">
      <c r="A19" s="5" t="s">
        <v>29</v>
      </c>
      <c r="B19" s="7" t="s">
        <v>30</v>
      </c>
      <c r="C19" s="7" t="s">
        <v>25</v>
      </c>
      <c r="D19" s="17"/>
    </row>
    <row r="20" spans="1:4">
      <c r="A20" s="5" t="s">
        <v>31</v>
      </c>
      <c r="B20" s="18" t="s">
        <v>32</v>
      </c>
      <c r="C20" s="19" t="s">
        <v>25</v>
      </c>
      <c r="D20" s="17"/>
    </row>
    <row r="21" spans="1:4">
      <c r="A21" s="5" t="s">
        <v>33</v>
      </c>
      <c r="B21" s="20" t="s">
        <v>34</v>
      </c>
      <c r="C21" s="7" t="s">
        <v>28</v>
      </c>
      <c r="D21" s="21">
        <v>5.97</v>
      </c>
    </row>
    <row r="22" spans="1:4" ht="51">
      <c r="A22" s="5" t="s">
        <v>35</v>
      </c>
      <c r="B22" s="19" t="s">
        <v>36</v>
      </c>
      <c r="C22" s="9" t="s">
        <v>37</v>
      </c>
      <c r="D22" s="17"/>
    </row>
    <row r="23" spans="1:4" ht="25.5">
      <c r="A23" s="5" t="s">
        <v>38</v>
      </c>
      <c r="B23" s="19" t="s">
        <v>39</v>
      </c>
      <c r="C23" s="7" t="s">
        <v>40</v>
      </c>
      <c r="D23" s="17"/>
    </row>
    <row r="24" spans="1:4" ht="38.25">
      <c r="A24" s="5" t="s">
        <v>41</v>
      </c>
      <c r="B24" s="6" t="s">
        <v>42</v>
      </c>
      <c r="C24" s="9" t="s">
        <v>43</v>
      </c>
      <c r="D24" s="10"/>
    </row>
    <row r="25" spans="1:4" ht="25.5">
      <c r="A25" s="5" t="s">
        <v>44</v>
      </c>
      <c r="B25" s="6" t="s">
        <v>45</v>
      </c>
      <c r="C25" s="9"/>
      <c r="D25" s="72"/>
    </row>
    <row r="26" spans="1:4">
      <c r="A26" s="5" t="s">
        <v>46</v>
      </c>
      <c r="B26" s="7" t="s">
        <v>47</v>
      </c>
      <c r="C26" s="7" t="s">
        <v>48</v>
      </c>
      <c r="D26" s="22">
        <v>0.22</v>
      </c>
    </row>
    <row r="27" spans="1:4">
      <c r="A27" s="14"/>
      <c r="B27" s="63" t="s">
        <v>21</v>
      </c>
      <c r="C27" s="23"/>
      <c r="D27" s="24">
        <f>D21+D26</f>
        <v>6.1899999999999995</v>
      </c>
    </row>
    <row r="28" spans="1:4">
      <c r="A28" s="83" t="s">
        <v>49</v>
      </c>
      <c r="B28" s="84"/>
      <c r="C28" s="84"/>
      <c r="D28" s="85"/>
    </row>
    <row r="29" spans="1:4" ht="51">
      <c r="A29" s="5" t="s">
        <v>50</v>
      </c>
      <c r="B29" s="6" t="s">
        <v>51</v>
      </c>
      <c r="C29" s="9" t="s">
        <v>52</v>
      </c>
      <c r="D29" s="3">
        <v>1.74</v>
      </c>
    </row>
    <row r="30" spans="1:4" ht="51">
      <c r="A30" s="5" t="s">
        <v>53</v>
      </c>
      <c r="B30" s="6" t="s">
        <v>54</v>
      </c>
      <c r="C30" s="9" t="s">
        <v>94</v>
      </c>
      <c r="D30" s="3">
        <v>0.49</v>
      </c>
    </row>
    <row r="31" spans="1:4" ht="25.5">
      <c r="A31" s="16" t="s">
        <v>55</v>
      </c>
      <c r="B31" s="6" t="s">
        <v>56</v>
      </c>
      <c r="C31" s="7" t="s">
        <v>57</v>
      </c>
      <c r="D31" s="3">
        <v>0.47</v>
      </c>
    </row>
    <row r="32" spans="1:4">
      <c r="A32" s="25"/>
      <c r="B32" s="64" t="s">
        <v>21</v>
      </c>
      <c r="C32" s="26"/>
      <c r="D32" s="27">
        <f>D29+D30+D31</f>
        <v>2.7</v>
      </c>
    </row>
    <row r="33" spans="1:4" ht="27" customHeight="1">
      <c r="A33" s="83" t="s">
        <v>58</v>
      </c>
      <c r="B33" s="84"/>
      <c r="C33" s="84"/>
      <c r="D33" s="85"/>
    </row>
    <row r="34" spans="1:4" ht="38.25">
      <c r="A34" s="28" t="s">
        <v>59</v>
      </c>
      <c r="B34" s="29" t="s">
        <v>60</v>
      </c>
      <c r="C34" s="30" t="s">
        <v>61</v>
      </c>
      <c r="D34" s="31">
        <v>0.46</v>
      </c>
    </row>
    <row r="35" spans="1:4">
      <c r="A35" s="28" t="s">
        <v>62</v>
      </c>
      <c r="B35" s="29" t="s">
        <v>63</v>
      </c>
      <c r="C35" s="7" t="s">
        <v>7</v>
      </c>
      <c r="D35" s="31">
        <v>0.08</v>
      </c>
    </row>
    <row r="36" spans="1:4">
      <c r="A36" s="14"/>
      <c r="B36" s="32" t="s">
        <v>21</v>
      </c>
      <c r="C36" s="33"/>
      <c r="D36" s="34">
        <f>D34+D35</f>
        <v>0.54</v>
      </c>
    </row>
    <row r="37" spans="1:4" ht="35.25" customHeight="1">
      <c r="A37" s="83" t="s">
        <v>64</v>
      </c>
      <c r="B37" s="84"/>
      <c r="C37" s="84"/>
      <c r="D37" s="85"/>
    </row>
    <row r="38" spans="1:4" ht="38.25">
      <c r="A38" s="71" t="s">
        <v>65</v>
      </c>
      <c r="B38" s="30" t="s">
        <v>66</v>
      </c>
      <c r="C38" s="30" t="s">
        <v>61</v>
      </c>
      <c r="D38" s="3">
        <v>2.15</v>
      </c>
    </row>
    <row r="39" spans="1:4" ht="38.25">
      <c r="A39" s="71" t="s">
        <v>67</v>
      </c>
      <c r="B39" s="30" t="s">
        <v>68</v>
      </c>
      <c r="C39" s="35" t="s">
        <v>7</v>
      </c>
      <c r="D39" s="3">
        <v>0.5</v>
      </c>
    </row>
    <row r="40" spans="1:4" ht="38.25">
      <c r="A40" s="36" t="s">
        <v>69</v>
      </c>
      <c r="B40" s="30" t="s">
        <v>70</v>
      </c>
      <c r="C40" s="30" t="s">
        <v>71</v>
      </c>
      <c r="D40" s="3">
        <v>0.09</v>
      </c>
    </row>
    <row r="41" spans="1:4" ht="51">
      <c r="A41" s="36" t="s">
        <v>95</v>
      </c>
      <c r="B41" s="30" t="s">
        <v>96</v>
      </c>
      <c r="C41" s="30" t="s">
        <v>97</v>
      </c>
      <c r="D41" s="49">
        <v>1.1000000000000001</v>
      </c>
    </row>
    <row r="42" spans="1:4">
      <c r="A42" s="14"/>
      <c r="B42" s="37" t="s">
        <v>72</v>
      </c>
      <c r="C42" s="37"/>
      <c r="D42" s="27">
        <f>D38+D39+D40+D41</f>
        <v>3.84</v>
      </c>
    </row>
    <row r="43" spans="1:4">
      <c r="A43" s="86" t="s">
        <v>73</v>
      </c>
      <c r="B43" s="87"/>
      <c r="C43" s="87"/>
      <c r="D43" s="88"/>
    </row>
    <row r="44" spans="1:4" ht="25.5">
      <c r="A44" s="14" t="s">
        <v>74</v>
      </c>
      <c r="B44" s="6" t="s">
        <v>75</v>
      </c>
      <c r="C44" s="18" t="s">
        <v>118</v>
      </c>
      <c r="D44" s="34">
        <v>4.26</v>
      </c>
    </row>
    <row r="45" spans="1:4">
      <c r="A45" s="86" t="s">
        <v>76</v>
      </c>
      <c r="B45" s="87"/>
      <c r="C45" s="87"/>
      <c r="D45" s="88"/>
    </row>
    <row r="46" spans="1:4">
      <c r="A46" s="38" t="s">
        <v>77</v>
      </c>
      <c r="B46" s="20" t="s">
        <v>78</v>
      </c>
      <c r="C46" s="39" t="s">
        <v>119</v>
      </c>
      <c r="D46" s="34">
        <v>2.2400000000000002</v>
      </c>
    </row>
    <row r="47" spans="1:4">
      <c r="A47" s="40" t="s">
        <v>79</v>
      </c>
      <c r="B47" s="41" t="s">
        <v>80</v>
      </c>
      <c r="C47" s="39" t="s">
        <v>119</v>
      </c>
      <c r="D47" s="34">
        <v>0.09</v>
      </c>
    </row>
    <row r="48" spans="1:4">
      <c r="A48" s="42"/>
      <c r="B48" s="64" t="s">
        <v>21</v>
      </c>
      <c r="C48" s="43"/>
      <c r="D48" s="44">
        <f>D46+D47</f>
        <v>2.33</v>
      </c>
    </row>
    <row r="49" spans="1:4">
      <c r="A49" s="42"/>
      <c r="B49" s="86" t="s">
        <v>81</v>
      </c>
      <c r="C49" s="87"/>
      <c r="D49" s="88"/>
    </row>
    <row r="50" spans="1:4" ht="25.5">
      <c r="A50" s="45" t="s">
        <v>82</v>
      </c>
      <c r="B50" s="6" t="s">
        <v>83</v>
      </c>
      <c r="C50" s="19" t="s">
        <v>57</v>
      </c>
      <c r="D50" s="46">
        <v>1.2589999999999999</v>
      </c>
    </row>
    <row r="51" spans="1:4" ht="25.5">
      <c r="A51" s="45" t="s">
        <v>84</v>
      </c>
      <c r="B51" s="19" t="s">
        <v>85</v>
      </c>
      <c r="C51" s="19" t="s">
        <v>57</v>
      </c>
      <c r="D51" s="89">
        <f>ROUND(0.527*1.067,2)</f>
        <v>0.56000000000000005</v>
      </c>
    </row>
    <row r="52" spans="1:4" ht="25.5">
      <c r="A52" s="45" t="s">
        <v>86</v>
      </c>
      <c r="B52" s="19" t="s">
        <v>87</v>
      </c>
      <c r="C52" s="19" t="s">
        <v>57</v>
      </c>
      <c r="D52" s="90"/>
    </row>
    <row r="53" spans="1:4" ht="25.5">
      <c r="A53" s="45" t="s">
        <v>88</v>
      </c>
      <c r="B53" s="19" t="s">
        <v>89</v>
      </c>
      <c r="C53" s="9" t="s">
        <v>120</v>
      </c>
      <c r="D53" s="46">
        <v>1E-3</v>
      </c>
    </row>
    <row r="54" spans="1:4">
      <c r="A54" s="42"/>
      <c r="B54" s="65" t="s">
        <v>72</v>
      </c>
      <c r="C54" s="9"/>
      <c r="D54" s="27">
        <f>D50+D51+D53</f>
        <v>1.8199999999999998</v>
      </c>
    </row>
    <row r="55" spans="1:4">
      <c r="A55" s="42"/>
      <c r="B55" s="64" t="s">
        <v>90</v>
      </c>
      <c r="C55" s="4"/>
      <c r="D55" s="27">
        <f>D15+D27+D32+D36+D42+D44+D48+D54</f>
        <v>24.689999999999998</v>
      </c>
    </row>
    <row r="56" spans="1:4">
      <c r="A56" s="14"/>
      <c r="B56" s="9" t="s">
        <v>91</v>
      </c>
      <c r="C56" s="4"/>
      <c r="D56" s="66">
        <f>D55*D4</f>
        <v>136609.76999999999</v>
      </c>
    </row>
    <row r="57" spans="1:4">
      <c r="A57" s="14"/>
      <c r="B57" s="9" t="s">
        <v>92</v>
      </c>
      <c r="C57" s="7"/>
      <c r="D57" s="66">
        <f>D56*12</f>
        <v>1639317.2399999998</v>
      </c>
    </row>
    <row r="58" spans="1:4">
      <c r="A58" s="57"/>
    </row>
    <row r="59" spans="1:4">
      <c r="D59" s="53"/>
    </row>
    <row r="62" spans="1:4">
      <c r="B62" s="67" t="s">
        <v>126</v>
      </c>
      <c r="C62" s="68"/>
      <c r="D62" s="80" t="s">
        <v>127</v>
      </c>
    </row>
  </sheetData>
  <mergeCells count="10">
    <mergeCell ref="B2:D2"/>
    <mergeCell ref="A7:D7"/>
    <mergeCell ref="B49:D49"/>
    <mergeCell ref="D51:D52"/>
    <mergeCell ref="A16:D16"/>
    <mergeCell ref="A28:D28"/>
    <mergeCell ref="A33:D33"/>
    <mergeCell ref="A37:D37"/>
    <mergeCell ref="A43:D43"/>
    <mergeCell ref="A45:D45"/>
  </mergeCells>
  <pageMargins left="0.32" right="0.17" top="0.2" bottom="0.17" header="0.17" footer="0.17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60"/>
  <sheetViews>
    <sheetView topLeftCell="A37" workbookViewId="0">
      <selection activeCell="B60" sqref="B60:D60"/>
    </sheetView>
  </sheetViews>
  <sheetFormatPr defaultColWidth="19.42578125" defaultRowHeight="12.75"/>
  <cols>
    <col min="1" max="1" width="5" style="54" customWidth="1"/>
    <col min="2" max="2" width="45.140625" style="53" customWidth="1"/>
    <col min="3" max="3" width="21.7109375" style="53" customWidth="1"/>
    <col min="4" max="4" width="20.5703125" style="54" customWidth="1"/>
    <col min="5" max="5" width="9.7109375" style="54" customWidth="1"/>
    <col min="6" max="6" width="19.42578125" style="56" customWidth="1"/>
    <col min="7" max="16384" width="19.42578125" style="54"/>
  </cols>
  <sheetData>
    <row r="2" spans="1:4" ht="42" customHeight="1">
      <c r="B2" s="91" t="s">
        <v>121</v>
      </c>
      <c r="C2" s="91"/>
      <c r="D2" s="91"/>
    </row>
    <row r="3" spans="1:4">
      <c r="B3" s="52" t="s">
        <v>101</v>
      </c>
      <c r="C3" s="75"/>
      <c r="D3" s="78"/>
    </row>
    <row r="4" spans="1:4">
      <c r="A4" s="57"/>
      <c r="B4" s="50" t="s">
        <v>110</v>
      </c>
      <c r="C4" s="52" t="s">
        <v>98</v>
      </c>
      <c r="D4" s="75">
        <v>3277.2</v>
      </c>
    </row>
    <row r="5" spans="1:4">
      <c r="A5" s="57"/>
      <c r="B5" s="2"/>
      <c r="C5" s="2"/>
      <c r="D5" s="2"/>
    </row>
    <row r="6" spans="1:4" ht="38.25">
      <c r="A6" s="28"/>
      <c r="B6" s="3" t="s">
        <v>0</v>
      </c>
      <c r="C6" s="3" t="s">
        <v>1</v>
      </c>
      <c r="D6" s="4" t="s">
        <v>99</v>
      </c>
    </row>
    <row r="7" spans="1:4">
      <c r="A7" s="86" t="s">
        <v>2</v>
      </c>
      <c r="B7" s="87"/>
      <c r="C7" s="87"/>
      <c r="D7" s="88"/>
    </row>
    <row r="8" spans="1:4" ht="51">
      <c r="A8" s="5" t="s">
        <v>3</v>
      </c>
      <c r="B8" s="6" t="s">
        <v>4</v>
      </c>
      <c r="C8" s="7" t="s">
        <v>93</v>
      </c>
      <c r="D8" s="8"/>
    </row>
    <row r="9" spans="1:4">
      <c r="A9" s="5" t="s">
        <v>5</v>
      </c>
      <c r="B9" s="9" t="s">
        <v>6</v>
      </c>
      <c r="C9" s="7" t="s">
        <v>7</v>
      </c>
      <c r="D9" s="10"/>
    </row>
    <row r="10" spans="1:4">
      <c r="A10" s="5" t="s">
        <v>8</v>
      </c>
      <c r="B10" s="9" t="s">
        <v>9</v>
      </c>
      <c r="C10" s="7" t="s">
        <v>10</v>
      </c>
      <c r="D10" s="10"/>
    </row>
    <row r="11" spans="1:4" ht="76.5">
      <c r="A11" s="5" t="s">
        <v>11</v>
      </c>
      <c r="B11" s="11" t="s">
        <v>12</v>
      </c>
      <c r="C11" s="7" t="s">
        <v>13</v>
      </c>
      <c r="D11" s="12">
        <v>2.9</v>
      </c>
    </row>
    <row r="12" spans="1:4">
      <c r="A12" s="5" t="s">
        <v>14</v>
      </c>
      <c r="B12" s="6" t="s">
        <v>15</v>
      </c>
      <c r="C12" s="7" t="s">
        <v>7</v>
      </c>
      <c r="D12" s="10"/>
    </row>
    <row r="13" spans="1:4">
      <c r="A13" s="5" t="s">
        <v>16</v>
      </c>
      <c r="B13" s="6" t="s">
        <v>17</v>
      </c>
      <c r="C13" s="7" t="s">
        <v>18</v>
      </c>
      <c r="D13" s="10"/>
    </row>
    <row r="14" spans="1:4">
      <c r="A14" s="5" t="s">
        <v>19</v>
      </c>
      <c r="B14" s="9" t="s">
        <v>20</v>
      </c>
      <c r="C14" s="7" t="s">
        <v>7</v>
      </c>
      <c r="D14" s="13">
        <v>0.11</v>
      </c>
    </row>
    <row r="15" spans="1:4">
      <c r="A15" s="14"/>
      <c r="B15" s="37" t="s">
        <v>21</v>
      </c>
      <c r="C15" s="7"/>
      <c r="D15" s="15">
        <f>D9+D11+D13+D14</f>
        <v>3.01</v>
      </c>
    </row>
    <row r="16" spans="1:4">
      <c r="A16" s="86" t="s">
        <v>22</v>
      </c>
      <c r="B16" s="87"/>
      <c r="C16" s="87"/>
      <c r="D16" s="88"/>
    </row>
    <row r="17" spans="1:4" ht="25.5">
      <c r="A17" s="5" t="s">
        <v>23</v>
      </c>
      <c r="B17" s="7" t="s">
        <v>24</v>
      </c>
      <c r="C17" s="7" t="s">
        <v>25</v>
      </c>
      <c r="D17" s="76"/>
    </row>
    <row r="18" spans="1:4">
      <c r="A18" s="16" t="s">
        <v>26</v>
      </c>
      <c r="B18" s="7" t="s">
        <v>27</v>
      </c>
      <c r="C18" s="7" t="s">
        <v>28</v>
      </c>
      <c r="D18" s="17"/>
    </row>
    <row r="19" spans="1:4">
      <c r="A19" s="5" t="s">
        <v>29</v>
      </c>
      <c r="B19" s="7" t="s">
        <v>30</v>
      </c>
      <c r="C19" s="7" t="s">
        <v>25</v>
      </c>
      <c r="D19" s="17"/>
    </row>
    <row r="20" spans="1:4">
      <c r="A20" s="5" t="s">
        <v>31</v>
      </c>
      <c r="B20" s="18" t="s">
        <v>32</v>
      </c>
      <c r="C20" s="19" t="s">
        <v>25</v>
      </c>
      <c r="D20" s="17"/>
    </row>
    <row r="21" spans="1:4">
      <c r="A21" s="5" t="s">
        <v>33</v>
      </c>
      <c r="B21" s="20" t="s">
        <v>34</v>
      </c>
      <c r="C21" s="7" t="s">
        <v>28</v>
      </c>
      <c r="D21" s="21">
        <v>5.97</v>
      </c>
    </row>
    <row r="22" spans="1:4" ht="51">
      <c r="A22" s="5" t="s">
        <v>35</v>
      </c>
      <c r="B22" s="19" t="s">
        <v>36</v>
      </c>
      <c r="C22" s="9" t="s">
        <v>37</v>
      </c>
      <c r="D22" s="17"/>
    </row>
    <row r="23" spans="1:4" ht="25.5">
      <c r="A23" s="5" t="s">
        <v>38</v>
      </c>
      <c r="B23" s="19" t="s">
        <v>39</v>
      </c>
      <c r="C23" s="7" t="s">
        <v>40</v>
      </c>
      <c r="D23" s="17"/>
    </row>
    <row r="24" spans="1:4" ht="38.25">
      <c r="A24" s="5" t="s">
        <v>41</v>
      </c>
      <c r="B24" s="6" t="s">
        <v>42</v>
      </c>
      <c r="C24" s="9" t="s">
        <v>43</v>
      </c>
      <c r="D24" s="10"/>
    </row>
    <row r="25" spans="1:4" ht="25.5">
      <c r="A25" s="5" t="s">
        <v>44</v>
      </c>
      <c r="B25" s="6" t="s">
        <v>45</v>
      </c>
      <c r="C25" s="9"/>
      <c r="D25" s="77"/>
    </row>
    <row r="26" spans="1:4">
      <c r="A26" s="5" t="s">
        <v>46</v>
      </c>
      <c r="B26" s="7" t="s">
        <v>47</v>
      </c>
      <c r="C26" s="7" t="s">
        <v>48</v>
      </c>
      <c r="D26" s="22">
        <v>0.22</v>
      </c>
    </row>
    <row r="27" spans="1:4">
      <c r="A27" s="14"/>
      <c r="B27" s="63" t="s">
        <v>21</v>
      </c>
      <c r="C27" s="23"/>
      <c r="D27" s="24">
        <f>D21+D26</f>
        <v>6.1899999999999995</v>
      </c>
    </row>
    <row r="28" spans="1:4">
      <c r="A28" s="83" t="s">
        <v>49</v>
      </c>
      <c r="B28" s="84"/>
      <c r="C28" s="84"/>
      <c r="D28" s="85"/>
    </row>
    <row r="29" spans="1:4" ht="51">
      <c r="A29" s="5" t="s">
        <v>50</v>
      </c>
      <c r="B29" s="6" t="s">
        <v>51</v>
      </c>
      <c r="C29" s="9" t="s">
        <v>52</v>
      </c>
      <c r="D29" s="3">
        <v>1.74</v>
      </c>
    </row>
    <row r="30" spans="1:4" ht="51">
      <c r="A30" s="5" t="s">
        <v>53</v>
      </c>
      <c r="B30" s="6" t="s">
        <v>54</v>
      </c>
      <c r="C30" s="9" t="s">
        <v>94</v>
      </c>
      <c r="D30" s="3">
        <v>0.49</v>
      </c>
    </row>
    <row r="31" spans="1:4" ht="25.5">
      <c r="A31" s="16" t="s">
        <v>55</v>
      </c>
      <c r="B31" s="6" t="s">
        <v>56</v>
      </c>
      <c r="C31" s="7" t="s">
        <v>57</v>
      </c>
      <c r="D31" s="3">
        <v>0.47</v>
      </c>
    </row>
    <row r="32" spans="1:4">
      <c r="A32" s="25"/>
      <c r="B32" s="64" t="s">
        <v>21</v>
      </c>
      <c r="C32" s="26"/>
      <c r="D32" s="27">
        <f>D29+D30+D31</f>
        <v>2.7</v>
      </c>
    </row>
    <row r="33" spans="1:4" ht="26.25" customHeight="1">
      <c r="A33" s="83" t="s">
        <v>58</v>
      </c>
      <c r="B33" s="84"/>
      <c r="C33" s="84"/>
      <c r="D33" s="85"/>
    </row>
    <row r="34" spans="1:4" ht="38.25">
      <c r="A34" s="28" t="s">
        <v>59</v>
      </c>
      <c r="B34" s="29" t="s">
        <v>60</v>
      </c>
      <c r="C34" s="30" t="s">
        <v>61</v>
      </c>
      <c r="D34" s="31">
        <v>0.46</v>
      </c>
    </row>
    <row r="35" spans="1:4">
      <c r="A35" s="28" t="s">
        <v>62</v>
      </c>
      <c r="B35" s="29" t="s">
        <v>63</v>
      </c>
      <c r="C35" s="7" t="s">
        <v>7</v>
      </c>
      <c r="D35" s="31">
        <v>0.08</v>
      </c>
    </row>
    <row r="36" spans="1:4">
      <c r="A36" s="14"/>
      <c r="B36" s="32" t="s">
        <v>21</v>
      </c>
      <c r="C36" s="33"/>
      <c r="D36" s="34">
        <f>D34+D35</f>
        <v>0.54</v>
      </c>
    </row>
    <row r="37" spans="1:4" ht="31.5" customHeight="1">
      <c r="A37" s="83" t="s">
        <v>64</v>
      </c>
      <c r="B37" s="84"/>
      <c r="C37" s="84"/>
      <c r="D37" s="85"/>
    </row>
    <row r="38" spans="1:4" ht="38.25">
      <c r="A38" s="76" t="s">
        <v>65</v>
      </c>
      <c r="B38" s="30" t="s">
        <v>66</v>
      </c>
      <c r="C38" s="30" t="s">
        <v>61</v>
      </c>
      <c r="D38" s="3">
        <v>2.15</v>
      </c>
    </row>
    <row r="39" spans="1:4" ht="38.25">
      <c r="A39" s="76" t="s">
        <v>67</v>
      </c>
      <c r="B39" s="30" t="s">
        <v>68</v>
      </c>
      <c r="C39" s="35" t="s">
        <v>7</v>
      </c>
      <c r="D39" s="3">
        <v>0.5</v>
      </c>
    </row>
    <row r="40" spans="1:4" ht="38.25">
      <c r="A40" s="36" t="s">
        <v>69</v>
      </c>
      <c r="B40" s="30" t="s">
        <v>70</v>
      </c>
      <c r="C40" s="30" t="s">
        <v>71</v>
      </c>
      <c r="D40" s="3">
        <v>0.09</v>
      </c>
    </row>
    <row r="41" spans="1:4" ht="51">
      <c r="A41" s="36" t="s">
        <v>95</v>
      </c>
      <c r="B41" s="30" t="s">
        <v>96</v>
      </c>
      <c r="C41" s="30" t="s">
        <v>97</v>
      </c>
      <c r="D41" s="49">
        <v>1.1000000000000001</v>
      </c>
    </row>
    <row r="42" spans="1:4">
      <c r="A42" s="14"/>
      <c r="B42" s="37" t="s">
        <v>72</v>
      </c>
      <c r="C42" s="37"/>
      <c r="D42" s="27">
        <f>D38+D39+D40+D41</f>
        <v>3.84</v>
      </c>
    </row>
    <row r="43" spans="1:4">
      <c r="A43" s="86" t="s">
        <v>73</v>
      </c>
      <c r="B43" s="87"/>
      <c r="C43" s="87"/>
      <c r="D43" s="88"/>
    </row>
    <row r="44" spans="1:4" ht="25.5">
      <c r="A44" s="14" t="s">
        <v>74</v>
      </c>
      <c r="B44" s="6" t="s">
        <v>75</v>
      </c>
      <c r="C44" s="18" t="s">
        <v>118</v>
      </c>
      <c r="D44" s="34">
        <v>4.26</v>
      </c>
    </row>
    <row r="45" spans="1:4">
      <c r="A45" s="86" t="s">
        <v>76</v>
      </c>
      <c r="B45" s="87"/>
      <c r="C45" s="87"/>
      <c r="D45" s="88"/>
    </row>
    <row r="46" spans="1:4">
      <c r="A46" s="38" t="s">
        <v>77</v>
      </c>
      <c r="B46" s="20" t="s">
        <v>78</v>
      </c>
      <c r="C46" s="39" t="s">
        <v>119</v>
      </c>
      <c r="D46" s="34">
        <v>2.2400000000000002</v>
      </c>
    </row>
    <row r="47" spans="1:4">
      <c r="A47" s="40" t="s">
        <v>79</v>
      </c>
      <c r="B47" s="41" t="s">
        <v>80</v>
      </c>
      <c r="C47" s="39" t="s">
        <v>119</v>
      </c>
      <c r="D47" s="34">
        <v>0.09</v>
      </c>
    </row>
    <row r="48" spans="1:4">
      <c r="A48" s="42"/>
      <c r="B48" s="64" t="s">
        <v>21</v>
      </c>
      <c r="C48" s="43"/>
      <c r="D48" s="44">
        <f>D46+D47</f>
        <v>2.33</v>
      </c>
    </row>
    <row r="49" spans="1:4">
      <c r="A49" s="42"/>
      <c r="B49" s="86" t="s">
        <v>81</v>
      </c>
      <c r="C49" s="87"/>
      <c r="D49" s="88"/>
    </row>
    <row r="50" spans="1:4" ht="25.5">
      <c r="A50" s="45" t="s">
        <v>82</v>
      </c>
      <c r="B50" s="6" t="s">
        <v>83</v>
      </c>
      <c r="C50" s="19" t="s">
        <v>57</v>
      </c>
      <c r="D50" s="46">
        <v>1.2589999999999999</v>
      </c>
    </row>
    <row r="51" spans="1:4" ht="25.5">
      <c r="A51" s="45" t="s">
        <v>84</v>
      </c>
      <c r="B51" s="19" t="s">
        <v>85</v>
      </c>
      <c r="C51" s="19" t="s">
        <v>57</v>
      </c>
      <c r="D51" s="89">
        <f>ROUND(0.527*1.067,2)</f>
        <v>0.56000000000000005</v>
      </c>
    </row>
    <row r="52" spans="1:4" ht="25.5">
      <c r="A52" s="45" t="s">
        <v>86</v>
      </c>
      <c r="B52" s="19" t="s">
        <v>87</v>
      </c>
      <c r="C52" s="19" t="s">
        <v>57</v>
      </c>
      <c r="D52" s="90"/>
    </row>
    <row r="53" spans="1:4" ht="25.5">
      <c r="A53" s="45" t="s">
        <v>88</v>
      </c>
      <c r="B53" s="19" t="s">
        <v>89</v>
      </c>
      <c r="C53" s="9" t="s">
        <v>120</v>
      </c>
      <c r="D53" s="46">
        <v>1E-3</v>
      </c>
    </row>
    <row r="54" spans="1:4">
      <c r="A54" s="42"/>
      <c r="B54" s="65" t="s">
        <v>72</v>
      </c>
      <c r="C54" s="9"/>
      <c r="D54" s="27">
        <f>D50+D51+D53</f>
        <v>1.8199999999999998</v>
      </c>
    </row>
    <row r="55" spans="1:4">
      <c r="A55" s="42"/>
      <c r="B55" s="64" t="s">
        <v>90</v>
      </c>
      <c r="C55" s="4"/>
      <c r="D55" s="27">
        <f>D15+D27+D32+D36+D42+D44+D48+D54</f>
        <v>24.689999999999998</v>
      </c>
    </row>
    <row r="56" spans="1:4">
      <c r="A56" s="14"/>
      <c r="B56" s="9" t="s">
        <v>91</v>
      </c>
      <c r="C56" s="4"/>
      <c r="D56" s="66">
        <f>D55*D4</f>
        <v>80914.067999999985</v>
      </c>
    </row>
    <row r="57" spans="1:4">
      <c r="A57" s="14"/>
      <c r="B57" s="9" t="s">
        <v>92</v>
      </c>
      <c r="C57" s="7"/>
      <c r="D57" s="66">
        <f>D56*12</f>
        <v>970968.81599999988</v>
      </c>
    </row>
    <row r="58" spans="1:4">
      <c r="A58" s="57"/>
      <c r="B58" s="54"/>
      <c r="C58" s="54"/>
    </row>
    <row r="59" spans="1:4">
      <c r="D59" s="53"/>
    </row>
    <row r="60" spans="1:4">
      <c r="B60" s="67" t="s">
        <v>126</v>
      </c>
      <c r="C60" s="68"/>
      <c r="D60" s="80" t="s">
        <v>127</v>
      </c>
    </row>
  </sheetData>
  <mergeCells count="10">
    <mergeCell ref="D51:D52"/>
    <mergeCell ref="B2:D2"/>
    <mergeCell ref="A7:D7"/>
    <mergeCell ref="A16:D16"/>
    <mergeCell ref="A28:D28"/>
    <mergeCell ref="A33:D33"/>
    <mergeCell ref="A37:D37"/>
    <mergeCell ref="A43:D43"/>
    <mergeCell ref="A45:D45"/>
    <mergeCell ref="B49:D49"/>
  </mergeCells>
  <pageMargins left="0.7" right="0.17" top="0.22" bottom="0.18" header="0.17" footer="0.17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Комс 34</vt:lpstr>
      <vt:lpstr>Комс 36</vt:lpstr>
      <vt:lpstr>Север пр 3</vt:lpstr>
      <vt:lpstr>Сев пр 7</vt:lpstr>
      <vt:lpstr>Сев пр-9</vt:lpstr>
      <vt:lpstr>Сев пр 11</vt:lpstr>
      <vt:lpstr>Сев пр -13</vt:lpstr>
      <vt:lpstr>Сев пр 23</vt:lpstr>
      <vt:lpstr>Сидор 2</vt:lpstr>
      <vt:lpstr>Сидор 4</vt:lpstr>
      <vt:lpstr>Сидор - 6</vt:lpstr>
      <vt:lpstr>Сидор 8</vt:lpstr>
      <vt:lpstr>Сидор 10</vt:lpstr>
      <vt:lpstr>Сидор 12</vt:lpstr>
      <vt:lpstr>Сидор -18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2016-06-20T03:59:46Z</dcterms:modified>
</cp:coreProperties>
</file>