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3" i="1"/>
  <c r="N22"/>
  <c r="N21"/>
  <c r="N24" s="1"/>
  <c r="N19"/>
  <c r="N18"/>
  <c r="N17"/>
  <c r="N16"/>
  <c r="N15"/>
  <c r="N14"/>
  <c r="N13"/>
  <c r="N12"/>
  <c r="N11"/>
  <c r="N10"/>
  <c r="N9"/>
  <c r="N20" s="1"/>
  <c r="N25" l="1"/>
  <c r="N26" s="1"/>
  <c r="N27" s="1"/>
  <c r="N28" s="1"/>
  <c r="K2" s="1"/>
</calcChain>
</file>

<file path=xl/sharedStrings.xml><?xml version="1.0" encoding="utf-8"?>
<sst xmlns="http://schemas.openxmlformats.org/spreadsheetml/2006/main" count="55" uniqueCount="43">
  <si>
    <t>на сумму :</t>
  </si>
  <si>
    <t>руб.</t>
  </si>
  <si>
    <t xml:space="preserve">№ </t>
  </si>
  <si>
    <t>Адрес</t>
  </si>
  <si>
    <t>Наименование работ</t>
  </si>
  <si>
    <t>Ед.</t>
  </si>
  <si>
    <t>кол-во</t>
  </si>
  <si>
    <t>Стоимость ед.</t>
  </si>
  <si>
    <t>Всего стоим.</t>
  </si>
  <si>
    <t>п/п</t>
  </si>
  <si>
    <t>Наименование применяемых материалов</t>
  </si>
  <si>
    <t>изм.</t>
  </si>
  <si>
    <t xml:space="preserve"> без НДС, руб.</t>
  </si>
  <si>
    <t>без НДС, руб.</t>
  </si>
  <si>
    <t>Итого:</t>
  </si>
  <si>
    <t>Ремонт узла отопления:</t>
  </si>
  <si>
    <t>задвижка Д 100</t>
  </si>
  <si>
    <t>шт</t>
  </si>
  <si>
    <t>болт М 16</t>
  </si>
  <si>
    <t>кг</t>
  </si>
  <si>
    <t>техпластина</t>
  </si>
  <si>
    <t>кран  шаровый 63</t>
  </si>
  <si>
    <t>кран шаровый 50</t>
  </si>
  <si>
    <t>муфта комбин ВР 63*2"</t>
  </si>
  <si>
    <t>муфта соедин Д 63</t>
  </si>
  <si>
    <t>резьба Д 50</t>
  </si>
  <si>
    <t>тройник  63</t>
  </si>
  <si>
    <t>труба PN 20 Д 63</t>
  </si>
  <si>
    <t>м</t>
  </si>
  <si>
    <t>угольник 63/90</t>
  </si>
  <si>
    <t>ТЕР16-04-002-06</t>
  </si>
  <si>
    <t>прокладка полиэт труб Д 63 мм</t>
  </si>
  <si>
    <t>100м</t>
  </si>
  <si>
    <t>ТЕР16-05-001-02</t>
  </si>
  <si>
    <t>установка вентилей Д 50 мм</t>
  </si>
  <si>
    <t>ТЕР16-05-001-03</t>
  </si>
  <si>
    <t>установка вентилей, задвижек  Д до 100 мм</t>
  </si>
  <si>
    <t>НР 85%</t>
  </si>
  <si>
    <t>Итого ТЗ:</t>
  </si>
  <si>
    <t>ВСЕГО:</t>
  </si>
  <si>
    <t xml:space="preserve">при   100%   сборе  оплаты  населения   за   текущий   ремонт   сумма  составляет </t>
  </si>
  <si>
    <r>
      <rPr>
        <b/>
        <sz val="10"/>
        <rFont val="Arial"/>
        <family val="2"/>
        <charset val="204"/>
      </rPr>
      <t>ПЛАН</t>
    </r>
    <r>
      <rPr>
        <sz val="11"/>
        <color theme="1"/>
        <rFont val="Calibri"/>
        <family val="2"/>
        <charset val="204"/>
        <scheme val="minor"/>
      </rPr>
      <t xml:space="preserve"> текущего ремонта  жилого дома № 13 по ул. Постышева на </t>
    </r>
    <r>
      <rPr>
        <b/>
        <sz val="10"/>
        <rFont val="Arial"/>
        <family val="2"/>
        <charset val="204"/>
      </rPr>
      <t xml:space="preserve">2018 </t>
    </r>
    <r>
      <rPr>
        <sz val="11"/>
        <color theme="1"/>
        <rFont val="Calibri"/>
        <family val="2"/>
        <charset val="204"/>
        <scheme val="minor"/>
      </rPr>
      <t>год</t>
    </r>
  </si>
  <si>
    <t>Постышева 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</si>
</sst>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</font>
    <font>
      <sz val="10"/>
      <color rgb="FF00B050"/>
      <name val="Arial"/>
      <family val="2"/>
      <charset val="204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0" xfId="0" applyNumberFormat="1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16" fontId="0" fillId="0" borderId="11" xfId="0" applyNumberFormat="1" applyBorder="1"/>
    <xf numFmtId="0" fontId="1" fillId="0" borderId="6" xfId="0" applyFont="1" applyBorder="1"/>
    <xf numFmtId="2" fontId="0" fillId="0" borderId="5" xfId="0" applyNumberFormat="1" applyBorder="1"/>
    <xf numFmtId="0" fontId="1" fillId="0" borderId="11" xfId="0" applyFont="1" applyBorder="1"/>
    <xf numFmtId="0" fontId="5" fillId="0" borderId="9" xfId="0" applyFont="1" applyBorder="1"/>
    <xf numFmtId="0" fontId="0" fillId="0" borderId="9" xfId="0" applyBorder="1"/>
    <xf numFmtId="0" fontId="6" fillId="0" borderId="10" xfId="0" applyFont="1" applyBorder="1"/>
    <xf numFmtId="0" fontId="1" fillId="0" borderId="12" xfId="0" applyFont="1" applyBorder="1"/>
    <xf numFmtId="0" fontId="7" fillId="0" borderId="10" xfId="0" applyFont="1" applyBorder="1"/>
    <xf numFmtId="2" fontId="0" fillId="0" borderId="11" xfId="0" applyNumberFormat="1" applyFill="1" applyBorder="1"/>
    <xf numFmtId="16" fontId="1" fillId="0" borderId="11" xfId="0" applyNumberFormat="1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6" xfId="0" applyFont="1" applyFill="1" applyBorder="1"/>
    <xf numFmtId="0" fontId="0" fillId="0" borderId="6" xfId="0" applyFill="1" applyBorder="1"/>
    <xf numFmtId="0" fontId="1" fillId="0" borderId="5" xfId="0" applyFont="1" applyFill="1" applyBorder="1"/>
    <xf numFmtId="0" fontId="0" fillId="0" borderId="7" xfId="0" applyFill="1" applyBorder="1"/>
    <xf numFmtId="0" fontId="0" fillId="0" borderId="5" xfId="0" applyFill="1" applyBorder="1"/>
    <xf numFmtId="0" fontId="7" fillId="0" borderId="6" xfId="0" applyFont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0" fontId="3" fillId="0" borderId="10" xfId="0" applyFont="1" applyBorder="1"/>
    <xf numFmtId="2" fontId="0" fillId="0" borderId="11" xfId="0" applyNumberFormat="1" applyBorder="1"/>
    <xf numFmtId="9" fontId="0" fillId="0" borderId="10" xfId="0" applyNumberFormat="1" applyBorder="1"/>
    <xf numFmtId="0" fontId="0" fillId="0" borderId="12" xfId="0" applyBorder="1"/>
    <xf numFmtId="0" fontId="0" fillId="0" borderId="11" xfId="0" applyBorder="1" applyAlignment="1">
      <alignment horizontal="center"/>
    </xf>
    <xf numFmtId="14" fontId="0" fillId="0" borderId="9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8"/>
  <sheetViews>
    <sheetView tabSelected="1" workbookViewId="0">
      <selection sqref="A1:N29"/>
    </sheetView>
  </sheetViews>
  <sheetFormatPr defaultRowHeight="14.4"/>
  <cols>
    <col min="14" max="14" width="14.33203125" customWidth="1"/>
  </cols>
  <sheetData>
    <row r="2" spans="1:14">
      <c r="D2" s="1" t="s">
        <v>41</v>
      </c>
      <c r="F2" s="2"/>
      <c r="J2" s="1" t="s">
        <v>0</v>
      </c>
      <c r="K2" s="3">
        <f>N28</f>
        <v>65338.871510000004</v>
      </c>
      <c r="L2" s="1" t="s">
        <v>1</v>
      </c>
    </row>
    <row r="3" spans="1:14">
      <c r="D3" s="1" t="s">
        <v>40</v>
      </c>
      <c r="F3" s="2"/>
      <c r="K3" s="2">
        <v>98186</v>
      </c>
      <c r="L3" s="1" t="s">
        <v>1</v>
      </c>
    </row>
    <row r="5" spans="1:14">
      <c r="A5" s="4" t="s">
        <v>2</v>
      </c>
      <c r="B5" s="5"/>
      <c r="C5" s="5" t="s">
        <v>3</v>
      </c>
      <c r="D5" s="6"/>
      <c r="E5" s="7" t="s">
        <v>4</v>
      </c>
      <c r="F5" s="5"/>
      <c r="G5" s="5"/>
      <c r="H5" s="5"/>
      <c r="I5" s="5"/>
      <c r="J5" s="4" t="s">
        <v>5</v>
      </c>
      <c r="K5" s="4" t="s">
        <v>6</v>
      </c>
      <c r="L5" s="7" t="s">
        <v>7</v>
      </c>
      <c r="M5" s="6"/>
      <c r="N5" s="4" t="s">
        <v>8</v>
      </c>
    </row>
    <row r="6" spans="1:14">
      <c r="A6" s="8" t="s">
        <v>9</v>
      </c>
      <c r="B6" s="9"/>
      <c r="C6" s="9"/>
      <c r="D6" s="10"/>
      <c r="E6" s="11" t="s">
        <v>10</v>
      </c>
      <c r="F6" s="9"/>
      <c r="G6" s="9"/>
      <c r="H6" s="9"/>
      <c r="I6" s="9"/>
      <c r="J6" s="8" t="s">
        <v>11</v>
      </c>
      <c r="K6" s="8"/>
      <c r="L6" s="11" t="s">
        <v>12</v>
      </c>
      <c r="M6" s="10"/>
      <c r="N6" s="8" t="s">
        <v>13</v>
      </c>
    </row>
    <row r="7" spans="1:14">
      <c r="A7" s="8"/>
      <c r="B7" s="12"/>
      <c r="C7" s="9"/>
      <c r="D7" s="10"/>
      <c r="E7" s="9"/>
      <c r="F7" s="9"/>
      <c r="G7" s="9"/>
      <c r="H7" s="9"/>
      <c r="I7" s="9"/>
      <c r="J7" s="8"/>
      <c r="K7" s="8"/>
      <c r="L7" s="11"/>
      <c r="M7" s="10"/>
      <c r="N7" s="8"/>
    </row>
    <row r="8" spans="1:14">
      <c r="A8" s="14">
        <v>1</v>
      </c>
      <c r="B8" s="19" t="s">
        <v>42</v>
      </c>
      <c r="C8" s="41"/>
      <c r="D8" s="14"/>
      <c r="E8" s="21" t="s">
        <v>15</v>
      </c>
      <c r="F8" s="13"/>
      <c r="G8" s="13"/>
      <c r="H8" s="13"/>
      <c r="I8" s="13"/>
      <c r="J8" s="14"/>
      <c r="K8" s="14"/>
      <c r="L8" s="13"/>
      <c r="M8" s="22"/>
      <c r="N8" s="14"/>
    </row>
    <row r="9" spans="1:14">
      <c r="A9" s="14"/>
      <c r="B9" s="20"/>
      <c r="C9" s="41"/>
      <c r="D9" s="14"/>
      <c r="E9" s="23" t="s">
        <v>16</v>
      </c>
      <c r="F9" s="13"/>
      <c r="G9" s="13"/>
      <c r="H9" s="13"/>
      <c r="I9" s="13"/>
      <c r="J9" s="18" t="s">
        <v>17</v>
      </c>
      <c r="K9" s="14">
        <v>1</v>
      </c>
      <c r="L9" s="13"/>
      <c r="M9" s="22">
        <v>5872</v>
      </c>
      <c r="N9" s="24">
        <f>M9*K9</f>
        <v>5872</v>
      </c>
    </row>
    <row r="10" spans="1:14">
      <c r="A10" s="14"/>
      <c r="B10" s="20"/>
      <c r="C10" s="41"/>
      <c r="D10" s="14"/>
      <c r="E10" s="23" t="s">
        <v>18</v>
      </c>
      <c r="F10" s="13"/>
      <c r="G10" s="13"/>
      <c r="H10" s="13"/>
      <c r="I10" s="13"/>
      <c r="J10" s="18" t="s">
        <v>19</v>
      </c>
      <c r="K10" s="14">
        <v>2</v>
      </c>
      <c r="L10" s="13"/>
      <c r="M10" s="22">
        <v>128</v>
      </c>
      <c r="N10" s="24">
        <f>M10*K10</f>
        <v>256</v>
      </c>
    </row>
    <row r="11" spans="1:14">
      <c r="A11" s="14"/>
      <c r="B11" s="20"/>
      <c r="C11" s="41"/>
      <c r="D11" s="14"/>
      <c r="E11" s="23" t="s">
        <v>20</v>
      </c>
      <c r="F11" s="13"/>
      <c r="G11" s="13"/>
      <c r="H11" s="13"/>
      <c r="I11" s="13"/>
      <c r="J11" s="18" t="s">
        <v>19</v>
      </c>
      <c r="K11" s="14">
        <v>2</v>
      </c>
      <c r="L11" s="13"/>
      <c r="M11" s="22">
        <v>180</v>
      </c>
      <c r="N11" s="24">
        <f>M11*K11</f>
        <v>360</v>
      </c>
    </row>
    <row r="12" spans="1:14">
      <c r="A12" s="14"/>
      <c r="B12" s="20"/>
      <c r="C12" s="41"/>
      <c r="D12" s="25"/>
      <c r="E12" s="26" t="s">
        <v>21</v>
      </c>
      <c r="F12" s="13"/>
      <c r="G12" s="13"/>
      <c r="H12" s="13"/>
      <c r="I12" s="13"/>
      <c r="J12" s="18" t="s">
        <v>17</v>
      </c>
      <c r="K12" s="14">
        <v>6</v>
      </c>
      <c r="L12" s="13"/>
      <c r="M12" s="22">
        <v>1686</v>
      </c>
      <c r="N12" s="14">
        <f t="shared" ref="N12:N19" si="0">M12*K12</f>
        <v>10116</v>
      </c>
    </row>
    <row r="13" spans="1:14">
      <c r="A13" s="42"/>
      <c r="B13" s="43"/>
      <c r="C13" s="13"/>
      <c r="D13" s="25"/>
      <c r="E13" s="16" t="s">
        <v>22</v>
      </c>
      <c r="F13" s="9"/>
      <c r="G13" s="9"/>
      <c r="H13" s="9"/>
      <c r="I13" s="9"/>
      <c r="J13" s="27" t="s">
        <v>17</v>
      </c>
      <c r="K13" s="10">
        <v>2</v>
      </c>
      <c r="L13" s="9"/>
      <c r="M13" s="16">
        <v>1400</v>
      </c>
      <c r="N13" s="14">
        <f t="shared" si="0"/>
        <v>2800</v>
      </c>
    </row>
    <row r="14" spans="1:14">
      <c r="A14" s="42"/>
      <c r="B14" s="43"/>
      <c r="C14" s="13"/>
      <c r="D14" s="14"/>
      <c r="E14" s="28" t="s">
        <v>23</v>
      </c>
      <c r="F14" s="29"/>
      <c r="G14" s="29"/>
      <c r="H14" s="29"/>
      <c r="I14" s="29"/>
      <c r="J14" s="30" t="s">
        <v>17</v>
      </c>
      <c r="K14" s="31">
        <v>6</v>
      </c>
      <c r="L14" s="29"/>
      <c r="M14" s="29">
        <v>646</v>
      </c>
      <c r="N14" s="14">
        <f t="shared" si="0"/>
        <v>3876</v>
      </c>
    </row>
    <row r="15" spans="1:14">
      <c r="A15" s="42"/>
      <c r="B15" s="43"/>
      <c r="C15" s="13"/>
      <c r="D15" s="14"/>
      <c r="E15" s="28" t="s">
        <v>24</v>
      </c>
      <c r="F15" s="29"/>
      <c r="G15" s="29"/>
      <c r="H15" s="29"/>
      <c r="I15" s="29"/>
      <c r="J15" s="30" t="s">
        <v>17</v>
      </c>
      <c r="K15" s="32">
        <v>2</v>
      </c>
      <c r="L15" s="9"/>
      <c r="M15" s="29">
        <v>57</v>
      </c>
      <c r="N15" s="14">
        <f t="shared" si="0"/>
        <v>114</v>
      </c>
    </row>
    <row r="16" spans="1:14">
      <c r="A16" s="42"/>
      <c r="B16" s="43"/>
      <c r="C16" s="13"/>
      <c r="D16" s="14"/>
      <c r="E16" s="16" t="s">
        <v>25</v>
      </c>
      <c r="F16" s="9"/>
      <c r="G16" s="9"/>
      <c r="H16" s="9"/>
      <c r="I16" s="9"/>
      <c r="J16" s="27" t="s">
        <v>17</v>
      </c>
      <c r="K16" s="8">
        <v>6</v>
      </c>
      <c r="L16" s="9"/>
      <c r="M16" s="29">
        <v>54</v>
      </c>
      <c r="N16" s="14">
        <f t="shared" si="0"/>
        <v>324</v>
      </c>
    </row>
    <row r="17" spans="1:14">
      <c r="A17" s="42"/>
      <c r="B17" s="43"/>
      <c r="C17" s="13"/>
      <c r="D17" s="14"/>
      <c r="E17" s="16" t="s">
        <v>26</v>
      </c>
      <c r="F17" s="9"/>
      <c r="G17" s="9"/>
      <c r="H17" s="9"/>
      <c r="I17" s="9"/>
      <c r="J17" s="27" t="s">
        <v>17</v>
      </c>
      <c r="K17" s="8">
        <v>2</v>
      </c>
      <c r="L17" s="29"/>
      <c r="M17" s="31">
        <v>143</v>
      </c>
      <c r="N17" s="14">
        <f t="shared" si="0"/>
        <v>286</v>
      </c>
    </row>
    <row r="18" spans="1:14">
      <c r="A18" s="42"/>
      <c r="B18" s="43"/>
      <c r="C18" s="13"/>
      <c r="D18" s="14"/>
      <c r="E18" s="33" t="s">
        <v>27</v>
      </c>
      <c r="F18" s="9"/>
      <c r="G18" s="9"/>
      <c r="H18" s="9"/>
      <c r="I18" s="9"/>
      <c r="J18" s="27" t="s">
        <v>28</v>
      </c>
      <c r="K18" s="8">
        <v>28</v>
      </c>
      <c r="L18" s="29"/>
      <c r="M18" s="31">
        <v>440</v>
      </c>
      <c r="N18" s="14">
        <f t="shared" si="0"/>
        <v>12320</v>
      </c>
    </row>
    <row r="19" spans="1:14">
      <c r="A19" s="42"/>
      <c r="B19" s="43"/>
      <c r="C19" s="13"/>
      <c r="D19" s="14"/>
      <c r="E19" s="34" t="s">
        <v>29</v>
      </c>
      <c r="F19" s="35"/>
      <c r="G19" s="35"/>
      <c r="H19" s="35"/>
      <c r="I19" s="35"/>
      <c r="J19" s="36" t="s">
        <v>17</v>
      </c>
      <c r="K19" s="37">
        <v>6</v>
      </c>
      <c r="L19" s="13"/>
      <c r="M19" s="22">
        <v>115</v>
      </c>
      <c r="N19" s="14">
        <f t="shared" si="0"/>
        <v>690</v>
      </c>
    </row>
    <row r="20" spans="1:14">
      <c r="A20" s="42"/>
      <c r="B20" s="20"/>
      <c r="C20" s="13"/>
      <c r="D20" s="15"/>
      <c r="E20" s="38"/>
      <c r="F20" s="13"/>
      <c r="G20" s="13"/>
      <c r="H20" s="13"/>
      <c r="I20" s="13"/>
      <c r="J20" s="14"/>
      <c r="K20" s="14"/>
      <c r="L20" s="13"/>
      <c r="M20" s="22" t="s">
        <v>14</v>
      </c>
      <c r="N20" s="17">
        <f>SUM(N9:N19)</f>
        <v>37014</v>
      </c>
    </row>
    <row r="21" spans="1:14">
      <c r="A21" s="42"/>
      <c r="B21" s="43"/>
      <c r="C21" s="13"/>
      <c r="D21" s="18" t="s">
        <v>30</v>
      </c>
      <c r="E21" s="23" t="s">
        <v>31</v>
      </c>
      <c r="F21" s="13"/>
      <c r="G21" s="13"/>
      <c r="H21" s="13"/>
      <c r="I21" s="13"/>
      <c r="J21" s="14" t="s">
        <v>32</v>
      </c>
      <c r="K21" s="14">
        <v>0.28000000000000003</v>
      </c>
      <c r="L21" s="20"/>
      <c r="M21" s="26">
        <v>28072.7</v>
      </c>
      <c r="N21" s="39">
        <f>M21*K21</f>
        <v>7860.3560000000007</v>
      </c>
    </row>
    <row r="22" spans="1:14">
      <c r="A22" s="42"/>
      <c r="B22" s="43"/>
      <c r="C22" s="13"/>
      <c r="D22" s="14" t="s">
        <v>33</v>
      </c>
      <c r="E22" s="13" t="s">
        <v>34</v>
      </c>
      <c r="F22" s="13"/>
      <c r="G22" s="13"/>
      <c r="H22" s="13"/>
      <c r="I22" s="13"/>
      <c r="J22" s="14" t="s">
        <v>17</v>
      </c>
      <c r="K22" s="14">
        <v>2</v>
      </c>
      <c r="L22" s="20"/>
      <c r="M22" s="13">
        <v>422.14</v>
      </c>
      <c r="N22" s="39">
        <f>M22*K22</f>
        <v>844.28</v>
      </c>
    </row>
    <row r="23" spans="1:14">
      <c r="A23" s="42"/>
      <c r="B23" s="43"/>
      <c r="C23" s="13"/>
      <c r="D23" s="18" t="s">
        <v>35</v>
      </c>
      <c r="E23" s="33" t="s">
        <v>36</v>
      </c>
      <c r="F23" s="9"/>
      <c r="G23" s="9"/>
      <c r="H23" s="9"/>
      <c r="I23" s="9"/>
      <c r="J23" s="27" t="s">
        <v>17</v>
      </c>
      <c r="K23" s="8">
        <v>7</v>
      </c>
      <c r="L23" s="9"/>
      <c r="M23" s="16">
        <v>485.05</v>
      </c>
      <c r="N23" s="39">
        <f>M23*K23</f>
        <v>3395.35</v>
      </c>
    </row>
    <row r="24" spans="1:14">
      <c r="A24" s="42"/>
      <c r="B24" s="43"/>
      <c r="C24" s="13"/>
      <c r="D24" s="14"/>
      <c r="E24" s="16"/>
      <c r="F24" s="9"/>
      <c r="G24" s="9"/>
      <c r="H24" s="9"/>
      <c r="I24" s="9"/>
      <c r="J24" s="8"/>
      <c r="K24" s="8"/>
      <c r="L24" s="9"/>
      <c r="M24" s="28" t="s">
        <v>14</v>
      </c>
      <c r="N24" s="39">
        <f>SUM(N21:N23)</f>
        <v>12099.986000000001</v>
      </c>
    </row>
    <row r="25" spans="1:14">
      <c r="A25" s="42"/>
      <c r="B25" s="43"/>
      <c r="C25" s="13"/>
      <c r="D25" s="14"/>
      <c r="E25" s="28"/>
      <c r="F25" s="29"/>
      <c r="G25" s="29"/>
      <c r="H25" s="29"/>
      <c r="I25" s="29"/>
      <c r="J25" s="32"/>
      <c r="K25" s="32"/>
      <c r="L25" s="29"/>
      <c r="M25" s="22" t="s">
        <v>37</v>
      </c>
      <c r="N25" s="39">
        <f>0.85*N24</f>
        <v>10284.9881</v>
      </c>
    </row>
    <row r="26" spans="1:14">
      <c r="A26" s="42"/>
      <c r="B26" s="43"/>
      <c r="C26" s="13"/>
      <c r="D26" s="14"/>
      <c r="E26" s="28"/>
      <c r="F26" s="29"/>
      <c r="G26" s="29"/>
      <c r="H26" s="29"/>
      <c r="I26" s="29"/>
      <c r="J26" s="32"/>
      <c r="K26" s="32"/>
      <c r="L26" s="29"/>
      <c r="M26" s="22" t="s">
        <v>38</v>
      </c>
      <c r="N26" s="39">
        <f>N24+N25</f>
        <v>22384.974099999999</v>
      </c>
    </row>
    <row r="27" spans="1:14">
      <c r="A27" s="42"/>
      <c r="B27" s="43"/>
      <c r="C27" s="13"/>
      <c r="D27" s="14"/>
      <c r="E27" s="28"/>
      <c r="F27" s="29"/>
      <c r="G27" s="29"/>
      <c r="H27" s="29"/>
      <c r="I27" s="29"/>
      <c r="J27" s="30"/>
      <c r="K27" s="32"/>
      <c r="L27" s="29"/>
      <c r="M27" s="13" t="s">
        <v>39</v>
      </c>
      <c r="N27" s="39">
        <f>N26+N20</f>
        <v>59398.974099999999</v>
      </c>
    </row>
    <row r="28" spans="1:14">
      <c r="A28" s="42"/>
      <c r="B28" s="43"/>
      <c r="C28" s="13"/>
      <c r="D28" s="14"/>
      <c r="E28" s="13"/>
      <c r="F28" s="13"/>
      <c r="G28" s="13"/>
      <c r="H28" s="13"/>
      <c r="I28" s="13"/>
      <c r="J28" s="14"/>
      <c r="K28" s="14"/>
      <c r="L28" s="13"/>
      <c r="M28" s="40">
        <v>0.1</v>
      </c>
      <c r="N28" s="39">
        <f>N27*1.1</f>
        <v>65338.871510000004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2018-03-28T23:25:43Z</dcterms:modified>
</cp:coreProperties>
</file>