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/>
  <xr:revisionPtr revIDLastSave="0" documentId="13_ncr:1_{4D139F52-2FD5-41C7-A1F4-E78B8F989C15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8" i="1" l="1"/>
  <c r="N37" i="1"/>
  <c r="N36" i="1"/>
  <c r="N35" i="1"/>
  <c r="N39" i="1" s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34" i="1" s="1"/>
  <c r="N40" i="1" l="1"/>
  <c r="N41" i="1" s="1"/>
  <c r="N42" i="1" s="1"/>
  <c r="N43" i="1" s="1"/>
  <c r="K1" i="1" s="1"/>
</calcChain>
</file>

<file path=xl/sharedStrings.xml><?xml version="1.0" encoding="utf-8"?>
<sst xmlns="http://schemas.openxmlformats.org/spreadsheetml/2006/main" count="88" uniqueCount="57">
  <si>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</si>
  <si>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</si>
  <si>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</si>
  <si>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</si>
  <si>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</si>
  <si>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</si>
  <si>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</si>
  <si>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</si>
  <si>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</si>
  <si>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</si>
  <si>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</si>
  <si>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</si>
  <si>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</si>
  <si>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</si>
  <si>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Итого:</t>
  </si>
  <si>
    <t>Ремонт стояков, розлива ГХВС, отопления:</t>
  </si>
  <si>
    <t>труба PN 20   Д 25</t>
  </si>
  <si>
    <t>м</t>
  </si>
  <si>
    <t>муфта комбин НР 25х 3/4</t>
  </si>
  <si>
    <t>шт</t>
  </si>
  <si>
    <t>муфта комбин ВР 25х3/4</t>
  </si>
  <si>
    <t>муфта комбин разъемн НР 25х3/5</t>
  </si>
  <si>
    <t>угольник 25/90</t>
  </si>
  <si>
    <t>тройник НР 25*1/2</t>
  </si>
  <si>
    <t>вентиль Д 15</t>
  </si>
  <si>
    <t>вентиль Д 25</t>
  </si>
  <si>
    <t xml:space="preserve">контрогайка </t>
  </si>
  <si>
    <t>муфта</t>
  </si>
  <si>
    <t>сгон</t>
  </si>
  <si>
    <t>тройник  63</t>
  </si>
  <si>
    <t>труба PN 20 Д 63</t>
  </si>
  <si>
    <t>угольник 63/90</t>
  </si>
  <si>
    <t>задвижка Д 50</t>
  </si>
  <si>
    <t>задвижка Д 80</t>
  </si>
  <si>
    <t>фланец Д 50</t>
  </si>
  <si>
    <t>фланец Д 80</t>
  </si>
  <si>
    <t>болт М 16</t>
  </si>
  <si>
    <t>кг</t>
  </si>
  <si>
    <t>техпластина</t>
  </si>
  <si>
    <t>кран  шаровый 63</t>
  </si>
  <si>
    <t>муфта комбин ВР 63*2"</t>
  </si>
  <si>
    <t>муфта соедин Д 63</t>
  </si>
  <si>
    <t>ТЕРр65-09-12</t>
  </si>
  <si>
    <t>замена  трубопров водосн на полимерн Д 25 мм</t>
  </si>
  <si>
    <t>100м</t>
  </si>
  <si>
    <t>ТЕР16-05-001-01</t>
  </si>
  <si>
    <t>установка вентилей Д  до 25 мм</t>
  </si>
  <si>
    <t>ТЕР16-05-001-03</t>
  </si>
  <si>
    <t>установка вентилей, задвижек  Д до 100 мм</t>
  </si>
  <si>
    <t>ТЕР16-04-002-06</t>
  </si>
  <si>
    <t>прокладка полиэт труб Д 63 мм</t>
  </si>
  <si>
    <t>НР 85%</t>
  </si>
  <si>
    <t>Итого ТЗ:</t>
  </si>
  <si>
    <t>ВСЕГО:</t>
  </si>
  <si>
    <t xml:space="preserve">при   100%   сборе  оплаты  населения   за   текущий   ремонт,   сумма  составляет 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</si>
  <si>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scheme val="minor"/>
      </rPr>
      <t xml:space="preserve"> текущего ремонта  жилого дома № 39 по ул. Постышева на </t>
    </r>
    <r>
      <rPr>
        <b/>
        <sz val="10"/>
        <rFont val="Arial"/>
        <family val="2"/>
        <charset val="204"/>
      </rPr>
      <t xml:space="preserve">2023 </t>
    </r>
    <r>
      <rPr>
        <sz val="11"/>
        <color theme="1"/>
        <rFont val="Calibri"/>
        <family val="2"/>
        <scheme val="minor"/>
      </rPr>
      <t>год</t>
    </r>
  </si>
  <si>
    <t>Постышева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</si>
</sst>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0" applyFont="1" applyFill="1"/>
    <xf numFmtId="0" fontId="3" fillId="0" borderId="0" xfId="0" applyFont="1"/>
    <xf numFmtId="0" fontId="2" fillId="0" borderId="0" xfId="0" applyFont="1"/>
    <xf numFmtId="1" fontId="4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2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2" fontId="0" fillId="0" borderId="12" xfId="0" applyNumberFormat="1" applyBorder="1"/>
    <xf numFmtId="14" fontId="2" fillId="0" borderId="9" xfId="0" applyNumberFormat="1" applyFont="1" applyBorder="1"/>
    <xf numFmtId="0" fontId="0" fillId="0" borderId="10" xfId="0" applyFill="1" applyBorder="1"/>
    <xf numFmtId="0" fontId="2" fillId="0" borderId="11" xfId="0" applyFont="1" applyBorder="1"/>
    <xf numFmtId="0" fontId="6" fillId="0" borderId="10" xfId="0" applyFont="1" applyBorder="1"/>
    <xf numFmtId="0" fontId="2" fillId="0" borderId="12" xfId="0" applyFont="1" applyBorder="1"/>
    <xf numFmtId="2" fontId="0" fillId="0" borderId="12" xfId="0" applyNumberFormat="1" applyFill="1" applyBorder="1"/>
    <xf numFmtId="0" fontId="2" fillId="0" borderId="10" xfId="0" applyFont="1" applyFill="1" applyBorder="1"/>
    <xf numFmtId="0" fontId="2" fillId="0" borderId="12" xfId="0" applyFont="1" applyFill="1" applyBorder="1"/>
    <xf numFmtId="0" fontId="0" fillId="0" borderId="12" xfId="0" applyFill="1" applyBorder="1"/>
    <xf numFmtId="0" fontId="2" fillId="0" borderId="6" xfId="0" applyFont="1" applyFill="1" applyBorder="1"/>
    <xf numFmtId="0" fontId="0" fillId="0" borderId="6" xfId="0" applyFill="1" applyBorder="1"/>
    <xf numFmtId="0" fontId="2" fillId="0" borderId="5" xfId="0" applyFont="1" applyFill="1" applyBorder="1"/>
    <xf numFmtId="0" fontId="0" fillId="0" borderId="5" xfId="0" applyFill="1" applyBorder="1"/>
    <xf numFmtId="9" fontId="0" fillId="0" borderId="10" xfId="0" applyNumberFormat="1" applyBorder="1"/>
    <xf numFmtId="0" fontId="5" fillId="0" borderId="9" xfId="0" applyFont="1" applyBorder="1"/>
    <xf numFmtId="0" fontId="4" fillId="0" borderId="6" xfId="0" applyFont="1" applyFill="1" applyBorder="1"/>
    <xf numFmtId="0" fontId="7" fillId="0" borderId="7" xfId="0" applyFont="1" applyFill="1" applyBorder="1" applyAlignment="1">
      <alignment wrapText="1"/>
    </xf>
    <xf numFmtId="16" fontId="2" fillId="0" borderId="12" xfId="0" applyNumberFormat="1" applyFont="1" applyBorder="1"/>
    <xf numFmtId="0" fontId="7" fillId="0" borderId="6" xfId="0" applyFont="1" applyFill="1" applyBorder="1" applyAlignment="1">
      <alignment wrapText="1"/>
    </xf>
    <xf numFmtId="0" fontId="2" fillId="0" borderId="5" xfId="0" applyFont="1" applyBorder="1"/>
    <xf numFmtId="0" fontId="2" fillId="0" borderId="6" xfId="0" applyFont="1" applyBorder="1"/>
    <xf numFmtId="0" fontId="0" fillId="0" borderId="7" xfId="0" applyFill="1" applyBorder="1"/>
    <xf numFmtId="0" fontId="6" fillId="0" borderId="6" xfId="0" applyFont="1" applyBorder="1"/>
    <xf numFmtId="0" fontId="2" fillId="0" borderId="7" xfId="0" applyFont="1" applyBorder="1"/>
    <xf numFmtId="0" fontId="2" fillId="0" borderId="10" xfId="0" applyFont="1" applyBorder="1"/>
    <xf numFmtId="16" fontId="0" fillId="0" borderId="12" xfId="0" applyNumberFormat="1" applyBorder="1"/>
    <xf numFmtId="0" fontId="4" fillId="0" borderId="10" xfId="0" applyFont="1" applyBorder="1"/>
    <xf numFmtId="2" fontId="0" fillId="0" borderId="5" xfId="0" applyNumberFormat="1" applyBorder="1"/>
    <xf numFmtId="2" fontId="2" fillId="0" borderId="12" xfId="0" applyNumberFormat="1" applyFont="1" applyBorder="1"/>
    <xf numFmtId="0" fontId="3" fillId="0" borderId="0" xfId="0" applyFont="1" applyFill="1" applyBorder="1" applyAlignment="1">
      <alignment horizontal="right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workbookViewId="0">
      <selection sqref="A1:N44"/>
    </sheetView>
  </sheetViews>
  <sheetFormatPr defaultRowHeight="15" x14ac:dyDescent="0.25"/>
  <cols>
    <col min="13" max="13" width="19" customWidth="1"/>
    <col min="14" max="14" width="17.5703125" customWidth="1"/>
  </cols>
  <sheetData>
    <row r="1" spans="1:14" x14ac:dyDescent="0.25">
      <c r="D1" s="1" t="s">
        <v>55</v>
      </c>
      <c r="F1" s="2"/>
      <c r="J1" s="3" t="s">
        <v>0</v>
      </c>
      <c r="K1" s="4">
        <f>N43</f>
        <v>147716.50795</v>
      </c>
      <c r="L1" s="3" t="s">
        <v>1</v>
      </c>
    </row>
    <row r="2" spans="1:14" x14ac:dyDescent="0.25">
      <c r="D2" s="3" t="s">
        <v>54</v>
      </c>
      <c r="F2" s="2"/>
      <c r="K2" s="47">
        <v>211146</v>
      </c>
      <c r="L2" s="3" t="s">
        <v>1</v>
      </c>
    </row>
    <row r="4" spans="1:14" x14ac:dyDescent="0.25">
      <c r="A4" s="5" t="s">
        <v>2</v>
      </c>
      <c r="B4" s="6"/>
      <c r="C4" s="6" t="s">
        <v>3</v>
      </c>
      <c r="D4" s="7"/>
      <c r="E4" s="8" t="s">
        <v>4</v>
      </c>
      <c r="F4" s="6"/>
      <c r="G4" s="6"/>
      <c r="H4" s="6"/>
      <c r="I4" s="6"/>
      <c r="J4" s="5" t="s">
        <v>5</v>
      </c>
      <c r="K4" s="5" t="s">
        <v>6</v>
      </c>
      <c r="L4" s="8" t="s">
        <v>7</v>
      </c>
      <c r="M4" s="7"/>
      <c r="N4" s="5" t="s">
        <v>8</v>
      </c>
    </row>
    <row r="5" spans="1:14" x14ac:dyDescent="0.25">
      <c r="A5" s="9" t="s">
        <v>9</v>
      </c>
      <c r="B5" s="10"/>
      <c r="C5" s="10"/>
      <c r="D5" s="11"/>
      <c r="E5" s="12" t="s">
        <v>10</v>
      </c>
      <c r="F5" s="10"/>
      <c r="G5" s="10"/>
      <c r="H5" s="10"/>
      <c r="I5" s="10"/>
      <c r="J5" s="9" t="s">
        <v>11</v>
      </c>
      <c r="K5" s="9"/>
      <c r="L5" s="12" t="s">
        <v>12</v>
      </c>
      <c r="M5" s="11"/>
      <c r="N5" s="9" t="s">
        <v>13</v>
      </c>
    </row>
    <row r="6" spans="1:14" x14ac:dyDescent="0.25">
      <c r="A6" s="9"/>
      <c r="B6" s="32"/>
      <c r="C6" s="10"/>
      <c r="D6" s="11"/>
      <c r="E6" s="10"/>
      <c r="F6" s="10"/>
      <c r="G6" s="10"/>
      <c r="H6" s="10"/>
      <c r="I6" s="10"/>
      <c r="J6" s="9"/>
      <c r="K6" s="9"/>
      <c r="L6" s="12"/>
      <c r="M6" s="11"/>
      <c r="N6" s="9"/>
    </row>
    <row r="7" spans="1:14" x14ac:dyDescent="0.25">
      <c r="A7" s="9">
        <v>1</v>
      </c>
      <c r="B7" s="18" t="s">
        <v>56</v>
      </c>
      <c r="C7" s="15"/>
      <c r="D7" s="13"/>
      <c r="E7" s="33" t="s">
        <v>15</v>
      </c>
      <c r="F7" s="28"/>
      <c r="G7" s="15"/>
      <c r="H7" s="15"/>
      <c r="I7" s="15"/>
      <c r="J7" s="13"/>
      <c r="K7" s="13"/>
      <c r="L7" s="15"/>
      <c r="M7" s="20"/>
      <c r="N7" s="13"/>
    </row>
    <row r="8" spans="1:14" x14ac:dyDescent="0.25">
      <c r="A8" s="9"/>
      <c r="B8" s="14"/>
      <c r="C8" s="15"/>
      <c r="D8" s="13"/>
      <c r="E8" s="27" t="s">
        <v>16</v>
      </c>
      <c r="F8" s="28"/>
      <c r="G8" s="28"/>
      <c r="H8" s="28"/>
      <c r="I8" s="28"/>
      <c r="J8" s="29" t="s">
        <v>17</v>
      </c>
      <c r="K8" s="30">
        <v>50</v>
      </c>
      <c r="L8" s="28"/>
      <c r="M8" s="34">
        <v>343</v>
      </c>
      <c r="N8" s="23">
        <f>M8*K8</f>
        <v>17150</v>
      </c>
    </row>
    <row r="9" spans="1:14" x14ac:dyDescent="0.25">
      <c r="A9" s="9"/>
      <c r="B9" s="14"/>
      <c r="C9" s="15"/>
      <c r="D9" s="13"/>
      <c r="E9" s="27" t="s">
        <v>18</v>
      </c>
      <c r="F9" s="28"/>
      <c r="G9" s="28"/>
      <c r="H9" s="28"/>
      <c r="I9" s="28"/>
      <c r="J9" s="29" t="s">
        <v>19</v>
      </c>
      <c r="K9" s="30">
        <v>10</v>
      </c>
      <c r="L9" s="28"/>
      <c r="M9" s="34">
        <v>112</v>
      </c>
      <c r="N9" s="23">
        <f>M9*K9</f>
        <v>1120</v>
      </c>
    </row>
    <row r="10" spans="1:14" x14ac:dyDescent="0.25">
      <c r="A10" s="9"/>
      <c r="B10" s="14"/>
      <c r="C10" s="15"/>
      <c r="D10" s="13"/>
      <c r="E10" s="27" t="s">
        <v>20</v>
      </c>
      <c r="F10" s="28"/>
      <c r="G10" s="28"/>
      <c r="H10" s="28"/>
      <c r="I10" s="28"/>
      <c r="J10" s="29" t="s">
        <v>19</v>
      </c>
      <c r="K10" s="30">
        <v>10</v>
      </c>
      <c r="L10" s="28"/>
      <c r="M10" s="34">
        <v>85</v>
      </c>
      <c r="N10" s="23">
        <f>M10*K10</f>
        <v>850</v>
      </c>
    </row>
    <row r="11" spans="1:14" x14ac:dyDescent="0.25">
      <c r="A11" s="9"/>
      <c r="B11" s="14"/>
      <c r="C11" s="15"/>
      <c r="D11" s="13"/>
      <c r="E11" s="27" t="s">
        <v>21</v>
      </c>
      <c r="F11" s="28"/>
      <c r="G11" s="28"/>
      <c r="H11" s="28"/>
      <c r="I11" s="28"/>
      <c r="J11" s="29" t="s">
        <v>19</v>
      </c>
      <c r="K11" s="30">
        <v>10</v>
      </c>
      <c r="L11" s="28"/>
      <c r="M11" s="34">
        <v>184</v>
      </c>
      <c r="N11" s="23">
        <f>M11*K11</f>
        <v>1840</v>
      </c>
    </row>
    <row r="12" spans="1:14" x14ac:dyDescent="0.25">
      <c r="A12" s="9"/>
      <c r="B12" s="14"/>
      <c r="C12" s="15"/>
      <c r="D12" s="35"/>
      <c r="E12" s="27" t="s">
        <v>22</v>
      </c>
      <c r="F12" s="28"/>
      <c r="G12" s="28"/>
      <c r="H12" s="28"/>
      <c r="I12" s="28"/>
      <c r="J12" s="29" t="s">
        <v>19</v>
      </c>
      <c r="K12" s="30">
        <v>4</v>
      </c>
      <c r="L12" s="28"/>
      <c r="M12" s="34">
        <v>15</v>
      </c>
      <c r="N12" s="13">
        <f t="shared" ref="N12:N33" si="0">M12*K12</f>
        <v>60</v>
      </c>
    </row>
    <row r="13" spans="1:14" x14ac:dyDescent="0.25">
      <c r="A13" s="9"/>
      <c r="B13" s="14"/>
      <c r="C13" s="15"/>
      <c r="D13" s="35"/>
      <c r="E13" s="27" t="s">
        <v>23</v>
      </c>
      <c r="F13" s="28"/>
      <c r="G13" s="28"/>
      <c r="H13" s="28"/>
      <c r="I13" s="28"/>
      <c r="J13" s="29" t="s">
        <v>19</v>
      </c>
      <c r="K13" s="30">
        <v>6</v>
      </c>
      <c r="L13" s="28"/>
      <c r="M13" s="36">
        <v>82</v>
      </c>
      <c r="N13" s="13">
        <f t="shared" si="0"/>
        <v>492</v>
      </c>
    </row>
    <row r="14" spans="1:14" x14ac:dyDescent="0.25">
      <c r="A14" s="9"/>
      <c r="B14" s="14"/>
      <c r="C14" s="15"/>
      <c r="D14" s="13"/>
      <c r="E14" s="27" t="s">
        <v>24</v>
      </c>
      <c r="F14" s="28"/>
      <c r="G14" s="28"/>
      <c r="H14" s="28"/>
      <c r="I14" s="28"/>
      <c r="J14" s="29" t="s">
        <v>19</v>
      </c>
      <c r="K14" s="30">
        <v>10</v>
      </c>
      <c r="L14" s="28"/>
      <c r="M14" s="36">
        <v>384</v>
      </c>
      <c r="N14" s="13">
        <f t="shared" si="0"/>
        <v>3840</v>
      </c>
    </row>
    <row r="15" spans="1:14" x14ac:dyDescent="0.25">
      <c r="A15" s="9"/>
      <c r="B15" s="14"/>
      <c r="C15" s="15"/>
      <c r="D15" s="13"/>
      <c r="E15" s="27" t="s">
        <v>25</v>
      </c>
      <c r="F15" s="10"/>
      <c r="G15" s="10"/>
      <c r="H15" s="10"/>
      <c r="I15" s="10"/>
      <c r="J15" s="29" t="s">
        <v>19</v>
      </c>
      <c r="K15" s="30">
        <v>10</v>
      </c>
      <c r="L15" s="10"/>
      <c r="M15" s="28">
        <v>549</v>
      </c>
      <c r="N15" s="13">
        <f t="shared" si="0"/>
        <v>5490</v>
      </c>
    </row>
    <row r="16" spans="1:14" x14ac:dyDescent="0.25">
      <c r="A16" s="9"/>
      <c r="B16" s="14"/>
      <c r="C16" s="15"/>
      <c r="D16" s="13"/>
      <c r="E16" s="27" t="s">
        <v>26</v>
      </c>
      <c r="F16" s="10"/>
      <c r="G16" s="10"/>
      <c r="H16" s="10"/>
      <c r="I16" s="10"/>
      <c r="J16" s="37" t="s">
        <v>19</v>
      </c>
      <c r="K16" s="9">
        <v>20</v>
      </c>
      <c r="L16" s="10"/>
      <c r="M16" s="28">
        <v>20</v>
      </c>
      <c r="N16" s="13">
        <f t="shared" si="0"/>
        <v>400</v>
      </c>
    </row>
    <row r="17" spans="1:14" x14ac:dyDescent="0.25">
      <c r="A17" s="9"/>
      <c r="B17" s="14"/>
      <c r="C17" s="15"/>
      <c r="D17" s="13"/>
      <c r="E17" s="38" t="s">
        <v>27</v>
      </c>
      <c r="F17" s="10"/>
      <c r="G17" s="10"/>
      <c r="H17" s="10"/>
      <c r="I17" s="10"/>
      <c r="J17" s="37" t="s">
        <v>19</v>
      </c>
      <c r="K17" s="9">
        <v>10</v>
      </c>
      <c r="L17" s="10"/>
      <c r="M17" s="28">
        <v>44</v>
      </c>
      <c r="N17" s="13">
        <f t="shared" si="0"/>
        <v>440</v>
      </c>
    </row>
    <row r="18" spans="1:14" x14ac:dyDescent="0.25">
      <c r="A18" s="9"/>
      <c r="B18" s="14"/>
      <c r="C18" s="15"/>
      <c r="D18" s="13"/>
      <c r="E18" s="38" t="s">
        <v>28</v>
      </c>
      <c r="F18" s="10"/>
      <c r="G18" s="10"/>
      <c r="H18" s="10"/>
      <c r="I18" s="10"/>
      <c r="J18" s="37" t="s">
        <v>19</v>
      </c>
      <c r="K18" s="9">
        <v>10</v>
      </c>
      <c r="L18" s="10"/>
      <c r="M18" s="28">
        <v>62</v>
      </c>
      <c r="N18" s="13">
        <f t="shared" si="0"/>
        <v>620</v>
      </c>
    </row>
    <row r="19" spans="1:14" x14ac:dyDescent="0.25">
      <c r="A19" s="9"/>
      <c r="B19" s="14"/>
      <c r="C19" s="15"/>
      <c r="D19" s="13"/>
      <c r="E19" s="38" t="s">
        <v>29</v>
      </c>
      <c r="F19" s="10"/>
      <c r="G19" s="10"/>
      <c r="H19" s="10"/>
      <c r="I19" s="10"/>
      <c r="J19" s="37" t="s">
        <v>19</v>
      </c>
      <c r="K19" s="9">
        <v>2</v>
      </c>
      <c r="L19" s="28"/>
      <c r="M19" s="39">
        <v>201</v>
      </c>
      <c r="N19" s="13">
        <f t="shared" si="0"/>
        <v>402</v>
      </c>
    </row>
    <row r="20" spans="1:14" x14ac:dyDescent="0.25">
      <c r="A20" s="9"/>
      <c r="B20" s="14"/>
      <c r="C20" s="15"/>
      <c r="D20" s="13"/>
      <c r="E20" s="40" t="s">
        <v>30</v>
      </c>
      <c r="F20" s="10"/>
      <c r="G20" s="10"/>
      <c r="H20" s="10"/>
      <c r="I20" s="10"/>
      <c r="J20" s="37" t="s">
        <v>17</v>
      </c>
      <c r="K20" s="9">
        <v>15</v>
      </c>
      <c r="L20" s="28"/>
      <c r="M20" s="39">
        <v>655</v>
      </c>
      <c r="N20" s="13">
        <f t="shared" si="0"/>
        <v>9825</v>
      </c>
    </row>
    <row r="21" spans="1:14" x14ac:dyDescent="0.25">
      <c r="A21" s="9"/>
      <c r="B21" s="14"/>
      <c r="C21" s="15"/>
      <c r="D21" s="13"/>
      <c r="E21" s="24" t="s">
        <v>31</v>
      </c>
      <c r="F21" s="19"/>
      <c r="G21" s="19"/>
      <c r="H21" s="19"/>
      <c r="I21" s="19"/>
      <c r="J21" s="25" t="s">
        <v>19</v>
      </c>
      <c r="K21" s="26">
        <v>6</v>
      </c>
      <c r="L21" s="15"/>
      <c r="M21" s="20">
        <v>115</v>
      </c>
      <c r="N21" s="13">
        <f t="shared" si="0"/>
        <v>690</v>
      </c>
    </row>
    <row r="22" spans="1:14" x14ac:dyDescent="0.25">
      <c r="A22" s="9"/>
      <c r="B22" s="14"/>
      <c r="C22" s="15"/>
      <c r="D22" s="13"/>
      <c r="E22" s="27" t="s">
        <v>32</v>
      </c>
      <c r="F22" s="28"/>
      <c r="G22" s="28"/>
      <c r="H22" s="28"/>
      <c r="I22" s="28"/>
      <c r="J22" s="29" t="s">
        <v>19</v>
      </c>
      <c r="K22" s="30">
        <v>1</v>
      </c>
      <c r="L22" s="10"/>
      <c r="M22" s="41">
        <v>4547</v>
      </c>
      <c r="N22" s="13">
        <f t="shared" si="0"/>
        <v>4547</v>
      </c>
    </row>
    <row r="23" spans="1:14" x14ac:dyDescent="0.25">
      <c r="A23" s="9"/>
      <c r="B23" s="14"/>
      <c r="C23" s="15"/>
      <c r="D23" s="13"/>
      <c r="E23" s="27" t="s">
        <v>33</v>
      </c>
      <c r="F23" s="28"/>
      <c r="G23" s="28"/>
      <c r="H23" s="28"/>
      <c r="I23" s="28"/>
      <c r="J23" s="29" t="s">
        <v>19</v>
      </c>
      <c r="K23" s="30">
        <v>1</v>
      </c>
      <c r="L23" s="10"/>
      <c r="M23" s="41">
        <v>8260</v>
      </c>
      <c r="N23" s="13">
        <f t="shared" si="0"/>
        <v>8260</v>
      </c>
    </row>
    <row r="24" spans="1:14" x14ac:dyDescent="0.25">
      <c r="A24" s="9"/>
      <c r="B24" s="14"/>
      <c r="C24" s="15"/>
      <c r="D24" s="13"/>
      <c r="E24" s="27" t="s">
        <v>34</v>
      </c>
      <c r="F24" s="28"/>
      <c r="G24" s="28"/>
      <c r="H24" s="28"/>
      <c r="I24" s="28"/>
      <c r="J24" s="29" t="s">
        <v>19</v>
      </c>
      <c r="K24" s="30">
        <v>2</v>
      </c>
      <c r="L24" s="10"/>
      <c r="M24" s="41">
        <v>492</v>
      </c>
      <c r="N24" s="13">
        <f t="shared" si="0"/>
        <v>984</v>
      </c>
    </row>
    <row r="25" spans="1:14" x14ac:dyDescent="0.25">
      <c r="A25" s="9"/>
      <c r="B25" s="14"/>
      <c r="C25" s="15"/>
      <c r="D25" s="13"/>
      <c r="E25" s="27" t="s">
        <v>35</v>
      </c>
      <c r="F25" s="28"/>
      <c r="G25" s="28"/>
      <c r="H25" s="28"/>
      <c r="I25" s="28"/>
      <c r="J25" s="29" t="s">
        <v>19</v>
      </c>
      <c r="K25" s="30">
        <v>2</v>
      </c>
      <c r="L25" s="10"/>
      <c r="M25" s="41">
        <v>616</v>
      </c>
      <c r="N25" s="13">
        <f t="shared" si="0"/>
        <v>1232</v>
      </c>
    </row>
    <row r="26" spans="1:14" x14ac:dyDescent="0.25">
      <c r="A26" s="9"/>
      <c r="B26" s="14"/>
      <c r="C26" s="15"/>
      <c r="D26" s="13"/>
      <c r="E26" s="27" t="s">
        <v>36</v>
      </c>
      <c r="F26" s="28"/>
      <c r="G26" s="28"/>
      <c r="H26" s="28"/>
      <c r="I26" s="28"/>
      <c r="J26" s="29" t="s">
        <v>37</v>
      </c>
      <c r="K26" s="30">
        <v>3</v>
      </c>
      <c r="L26" s="10"/>
      <c r="M26" s="41">
        <v>275</v>
      </c>
      <c r="N26" s="13">
        <f t="shared" si="0"/>
        <v>825</v>
      </c>
    </row>
    <row r="27" spans="1:14" x14ac:dyDescent="0.25">
      <c r="A27" s="9"/>
      <c r="B27" s="14"/>
      <c r="C27" s="15"/>
      <c r="D27" s="13"/>
      <c r="E27" s="27" t="s">
        <v>38</v>
      </c>
      <c r="F27" s="28"/>
      <c r="G27" s="28"/>
      <c r="H27" s="28"/>
      <c r="I27" s="28"/>
      <c r="J27" s="29" t="s">
        <v>37</v>
      </c>
      <c r="K27" s="30">
        <v>3</v>
      </c>
      <c r="L27" s="10"/>
      <c r="M27" s="41">
        <v>350</v>
      </c>
      <c r="N27" s="13">
        <f t="shared" si="0"/>
        <v>1050</v>
      </c>
    </row>
    <row r="28" spans="1:14" x14ac:dyDescent="0.25">
      <c r="A28" s="9"/>
      <c r="B28" s="14"/>
      <c r="C28" s="15"/>
      <c r="D28" s="13"/>
      <c r="E28" s="42" t="s">
        <v>39</v>
      </c>
      <c r="F28" s="15"/>
      <c r="G28" s="15"/>
      <c r="H28" s="15"/>
      <c r="I28" s="15"/>
      <c r="J28" s="22" t="s">
        <v>19</v>
      </c>
      <c r="K28" s="13">
        <v>4</v>
      </c>
      <c r="L28" s="15"/>
      <c r="M28" s="20">
        <v>1686</v>
      </c>
      <c r="N28" s="13">
        <f t="shared" si="0"/>
        <v>6744</v>
      </c>
    </row>
    <row r="29" spans="1:14" x14ac:dyDescent="0.25">
      <c r="A29" s="13"/>
      <c r="D29" s="13"/>
      <c r="E29" s="38" t="s">
        <v>29</v>
      </c>
      <c r="F29" s="10"/>
      <c r="G29" s="10"/>
      <c r="H29" s="10"/>
      <c r="I29" s="10"/>
      <c r="J29" s="37" t="s">
        <v>19</v>
      </c>
      <c r="K29" s="9">
        <v>2</v>
      </c>
      <c r="L29" s="28"/>
      <c r="M29" s="39">
        <v>201</v>
      </c>
      <c r="N29" s="13">
        <f t="shared" si="0"/>
        <v>402</v>
      </c>
    </row>
    <row r="30" spans="1:14" x14ac:dyDescent="0.25">
      <c r="A30" s="13"/>
      <c r="B30" s="14"/>
      <c r="C30" s="16"/>
      <c r="D30" s="13"/>
      <c r="E30" s="27" t="s">
        <v>40</v>
      </c>
      <c r="F30" s="28"/>
      <c r="G30" s="28"/>
      <c r="H30" s="28"/>
      <c r="I30" s="28"/>
      <c r="J30" s="29" t="s">
        <v>19</v>
      </c>
      <c r="K30" s="39">
        <v>6</v>
      </c>
      <c r="L30" s="28"/>
      <c r="M30" s="28">
        <v>828</v>
      </c>
      <c r="N30" s="13">
        <f t="shared" si="0"/>
        <v>4968</v>
      </c>
    </row>
    <row r="31" spans="1:14" x14ac:dyDescent="0.25">
      <c r="A31" s="13"/>
      <c r="D31" s="13"/>
      <c r="E31" s="27" t="s">
        <v>41</v>
      </c>
      <c r="F31" s="28"/>
      <c r="G31" s="28"/>
      <c r="H31" s="28"/>
      <c r="I31" s="28"/>
      <c r="J31" s="29" t="s">
        <v>19</v>
      </c>
      <c r="K31" s="30">
        <v>2</v>
      </c>
      <c r="L31" s="10"/>
      <c r="M31" s="28">
        <v>90</v>
      </c>
      <c r="N31" s="13">
        <f t="shared" si="0"/>
        <v>180</v>
      </c>
    </row>
    <row r="32" spans="1:14" x14ac:dyDescent="0.25">
      <c r="A32" s="13"/>
      <c r="B32" s="14"/>
      <c r="C32" s="16"/>
      <c r="D32" s="13"/>
      <c r="E32" s="40" t="s">
        <v>30</v>
      </c>
      <c r="F32" s="10"/>
      <c r="G32" s="10"/>
      <c r="H32" s="10"/>
      <c r="I32" s="10"/>
      <c r="J32" s="37" t="s">
        <v>17</v>
      </c>
      <c r="K32" s="9">
        <v>10</v>
      </c>
      <c r="L32" s="28"/>
      <c r="M32" s="39">
        <v>655</v>
      </c>
      <c r="N32" s="13">
        <f t="shared" si="0"/>
        <v>6550</v>
      </c>
    </row>
    <row r="33" spans="1:14" x14ac:dyDescent="0.25">
      <c r="A33" s="13"/>
      <c r="D33" s="13"/>
      <c r="E33" s="24" t="s">
        <v>31</v>
      </c>
      <c r="F33" s="19"/>
      <c r="G33" s="19"/>
      <c r="H33" s="19"/>
      <c r="I33" s="19"/>
      <c r="J33" s="25" t="s">
        <v>19</v>
      </c>
      <c r="K33" s="26">
        <v>6</v>
      </c>
      <c r="L33" s="15"/>
      <c r="M33" s="20">
        <v>115</v>
      </c>
      <c r="N33" s="13">
        <f t="shared" si="0"/>
        <v>690</v>
      </c>
    </row>
    <row r="34" spans="1:14" x14ac:dyDescent="0.25">
      <c r="A34" s="13"/>
      <c r="B34" s="14"/>
      <c r="C34" s="16"/>
      <c r="D34" s="43"/>
      <c r="E34" s="44"/>
      <c r="F34" s="15"/>
      <c r="G34" s="15"/>
      <c r="H34" s="15"/>
      <c r="I34" s="15"/>
      <c r="J34" s="13"/>
      <c r="K34" s="13"/>
      <c r="L34" s="15"/>
      <c r="M34" s="20" t="s">
        <v>14</v>
      </c>
      <c r="N34" s="45">
        <f>SUM(N8:N33)</f>
        <v>79651</v>
      </c>
    </row>
    <row r="35" spans="1:14" x14ac:dyDescent="0.25">
      <c r="A35" s="13"/>
      <c r="D35" s="22" t="s">
        <v>42</v>
      </c>
      <c r="E35" s="42" t="s">
        <v>43</v>
      </c>
      <c r="F35" s="15"/>
      <c r="G35" s="15"/>
      <c r="H35" s="15"/>
      <c r="I35" s="15"/>
      <c r="J35" s="13" t="s">
        <v>44</v>
      </c>
      <c r="K35" s="13">
        <v>0.5</v>
      </c>
      <c r="L35" s="14"/>
      <c r="M35" s="15">
        <v>25925.25</v>
      </c>
      <c r="N35" s="46">
        <f>M35*K35</f>
        <v>12962.625</v>
      </c>
    </row>
    <row r="36" spans="1:14" x14ac:dyDescent="0.25">
      <c r="A36" s="13"/>
      <c r="B36" s="14"/>
      <c r="C36" s="16"/>
      <c r="D36" s="22" t="s">
        <v>45</v>
      </c>
      <c r="E36" s="21" t="s">
        <v>46</v>
      </c>
      <c r="F36" s="15"/>
      <c r="G36" s="15"/>
      <c r="H36" s="15"/>
      <c r="I36" s="15"/>
      <c r="J36" s="22" t="s">
        <v>19</v>
      </c>
      <c r="K36" s="13">
        <v>20</v>
      </c>
      <c r="L36" s="14"/>
      <c r="M36" s="42">
        <v>464.35</v>
      </c>
      <c r="N36" s="17">
        <f>M36*K36</f>
        <v>9287</v>
      </c>
    </row>
    <row r="37" spans="1:14" x14ac:dyDescent="0.25">
      <c r="A37" s="13"/>
      <c r="D37" s="22" t="s">
        <v>47</v>
      </c>
      <c r="E37" s="40" t="s">
        <v>48</v>
      </c>
      <c r="F37" s="10"/>
      <c r="G37" s="10"/>
      <c r="H37" s="10"/>
      <c r="I37" s="10"/>
      <c r="J37" s="37" t="s">
        <v>19</v>
      </c>
      <c r="K37" s="9">
        <v>6</v>
      </c>
      <c r="L37" s="10"/>
      <c r="M37" s="38">
        <v>512.14</v>
      </c>
      <c r="N37" s="17">
        <f>M37*K37</f>
        <v>3072.84</v>
      </c>
    </row>
    <row r="38" spans="1:14" x14ac:dyDescent="0.25">
      <c r="A38" s="13"/>
      <c r="B38" s="14"/>
      <c r="C38" s="16"/>
      <c r="D38" s="22" t="s">
        <v>49</v>
      </c>
      <c r="E38" s="21" t="s">
        <v>50</v>
      </c>
      <c r="F38" s="15"/>
      <c r="G38" s="15"/>
      <c r="H38" s="15"/>
      <c r="I38" s="15"/>
      <c r="J38" s="13" t="s">
        <v>44</v>
      </c>
      <c r="K38" s="13">
        <v>0.15</v>
      </c>
      <c r="L38" s="14"/>
      <c r="M38" s="42">
        <v>28072.7</v>
      </c>
      <c r="N38" s="17">
        <f>M38*K38</f>
        <v>4210.9049999999997</v>
      </c>
    </row>
    <row r="39" spans="1:14" x14ac:dyDescent="0.25">
      <c r="A39" s="13"/>
      <c r="D39" s="13"/>
      <c r="E39" s="38"/>
      <c r="F39" s="10"/>
      <c r="G39" s="10"/>
      <c r="H39" s="10"/>
      <c r="I39" s="10"/>
      <c r="J39" s="9"/>
      <c r="K39" s="9"/>
      <c r="L39" s="10"/>
      <c r="M39" s="27" t="s">
        <v>14</v>
      </c>
      <c r="N39" s="17">
        <f>SUM(N35:N38)</f>
        <v>29533.37</v>
      </c>
    </row>
    <row r="40" spans="1:14" x14ac:dyDescent="0.25">
      <c r="A40" s="13"/>
      <c r="B40" s="14"/>
      <c r="C40" s="16"/>
      <c r="D40" s="13"/>
      <c r="E40" s="27"/>
      <c r="F40" s="28"/>
      <c r="G40" s="28"/>
      <c r="H40" s="28"/>
      <c r="I40" s="28"/>
      <c r="J40" s="30"/>
      <c r="K40" s="30"/>
      <c r="L40" s="28"/>
      <c r="M40" s="20" t="s">
        <v>51</v>
      </c>
      <c r="N40" s="17">
        <f>0.85*N39</f>
        <v>25103.3645</v>
      </c>
    </row>
    <row r="41" spans="1:14" x14ac:dyDescent="0.25">
      <c r="A41" s="13"/>
      <c r="D41" s="13"/>
      <c r="E41" s="27"/>
      <c r="F41" s="28"/>
      <c r="G41" s="28"/>
      <c r="H41" s="28"/>
      <c r="I41" s="28"/>
      <c r="J41" s="30"/>
      <c r="K41" s="30"/>
      <c r="L41" s="28"/>
      <c r="M41" s="20" t="s">
        <v>52</v>
      </c>
      <c r="N41" s="17">
        <f>N39+N40</f>
        <v>54636.734499999999</v>
      </c>
    </row>
    <row r="42" spans="1:14" x14ac:dyDescent="0.25">
      <c r="A42" s="13"/>
      <c r="B42" s="14"/>
      <c r="C42" s="16"/>
      <c r="D42" s="13"/>
      <c r="E42" s="27"/>
      <c r="F42" s="28"/>
      <c r="G42" s="28"/>
      <c r="H42" s="28"/>
      <c r="I42" s="28"/>
      <c r="J42" s="29"/>
      <c r="K42" s="30"/>
      <c r="L42" s="28"/>
      <c r="M42" s="15" t="s">
        <v>53</v>
      </c>
      <c r="N42" s="17">
        <f>N41+N34</f>
        <v>134287.73449999999</v>
      </c>
    </row>
    <row r="43" spans="1:14" x14ac:dyDescent="0.25">
      <c r="A43" s="13"/>
      <c r="B43" s="14"/>
      <c r="C43" s="16"/>
      <c r="D43" s="13"/>
      <c r="E43" s="15"/>
      <c r="F43" s="15"/>
      <c r="G43" s="15"/>
      <c r="H43" s="15"/>
      <c r="I43" s="15"/>
      <c r="J43" s="13"/>
      <c r="K43" s="13"/>
      <c r="L43" s="15"/>
      <c r="M43" s="31">
        <v>0.1</v>
      </c>
      <c r="N43" s="17">
        <f>N42*1.1</f>
        <v>147716.50795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2023-03-15T00:54:58Z</dcterms:modified>
</cp:coreProperties>
</file>