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1" i="1" l="1"/>
  <c r="N20" i="1"/>
  <c r="N22" i="1" s="1"/>
  <c r="N19" i="1"/>
  <c r="N17" i="1"/>
  <c r="N16" i="1"/>
  <c r="N18" i="1" s="1"/>
  <c r="N15" i="1"/>
  <c r="N10" i="1"/>
  <c r="N9" i="1"/>
  <c r="N11" i="1" s="1"/>
  <c r="N12" i="1" s="1"/>
  <c r="N23" i="1" l="1"/>
  <c r="N24" i="1" s="1"/>
  <c r="N25" i="1" s="1"/>
  <c r="N26" i="1" s="1"/>
  <c r="K2" i="1" s="1"/>
</calcChain>
</file>

<file path=xl/sharedStrings.xml><?xml version="1.0" encoding="utf-8"?>
<sst xmlns="http://schemas.openxmlformats.org/spreadsheetml/2006/main" count="50" uniqueCount="42">
  <si>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2 по Озерному б-ру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</si>
  <si>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</si>
  <si>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</si>
  <si>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</si>
  <si>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</si>
  <si>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</si>
  <si>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</si>
  <si>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</si>
  <si>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</si>
  <si>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</si>
  <si>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</si>
  <si>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</si>
  <si>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</si>
  <si>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</si>
  <si>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</si>
  <si>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</si>
  <si>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</si>
  <si>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Озерный б-р 2</t>
  </si>
  <si>
    <t>Ремонт кровли:</t>
  </si>
  <si>
    <t>м2</t>
  </si>
  <si>
    <t>типовая смета</t>
  </si>
  <si>
    <t>ремонт кровли</t>
  </si>
  <si>
    <t>шт</t>
  </si>
  <si>
    <t>ФОТ</t>
  </si>
  <si>
    <t>Итого:</t>
  </si>
  <si>
    <r>
      <t>Второй раздел</t>
    </r>
    <r>
      <rPr>
        <b/>
        <i/>
        <sz val="10"/>
        <rFont val="Arial"/>
        <family val="2"/>
      </rPr>
      <t>. Общестроительные работы.</t>
    </r>
  </si>
  <si>
    <t>Ремонт электрооборудования:</t>
  </si>
  <si>
    <t>кабель АПВ 1*6</t>
  </si>
  <si>
    <t>м</t>
  </si>
  <si>
    <t>автоматич  выключатель А/В 40А</t>
  </si>
  <si>
    <t>кабель-канал 40/40</t>
  </si>
  <si>
    <t>ТЕРм08-02-399-01</t>
  </si>
  <si>
    <t>провод в коробах сечением до 6 мм2</t>
  </si>
  <si>
    <t>100м</t>
  </si>
  <si>
    <t>ТЕРр67-07-01</t>
  </si>
  <si>
    <t>смена пакетных выключателей</t>
  </si>
  <si>
    <t>100шт</t>
  </si>
  <si>
    <t>ТЕРм08-02-396-05</t>
  </si>
  <si>
    <t>короб метал длиной 2 м</t>
  </si>
  <si>
    <t>НР 85%</t>
  </si>
  <si>
    <t>Итого ТЗ: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</si>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</sst>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4" fontId="6" fillId="0" borderId="9" xfId="0" applyNumberFormat="1" applyFont="1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3" fillId="0" borderId="10" xfId="0" applyFont="1" applyBorder="1"/>
    <xf numFmtId="0" fontId="1" fillId="0" borderId="12" xfId="0" applyFont="1" applyBorder="1"/>
    <xf numFmtId="0" fontId="1" fillId="0" borderId="10" xfId="0" applyFont="1" applyBorder="1"/>
    <xf numFmtId="14" fontId="0" fillId="0" borderId="9" xfId="0" applyNumberFormat="1" applyBorder="1"/>
    <xf numFmtId="0" fontId="0" fillId="0" borderId="9" xfId="0" applyBorder="1"/>
    <xf numFmtId="9" fontId="1" fillId="0" borderId="1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N27"/>
    </sheetView>
  </sheetViews>
  <sheetFormatPr defaultRowHeight="15" x14ac:dyDescent="0.25"/>
  <sheetData>
    <row r="1" spans="1:14" x14ac:dyDescent="0.25">
      <c r="D1" s="1"/>
      <c r="F1" s="2"/>
      <c r="J1" s="1"/>
      <c r="K1" s="3"/>
      <c r="L1" s="1"/>
    </row>
    <row r="2" spans="1:14" x14ac:dyDescent="0.25">
      <c r="D2" s="1" t="s">
        <v>0</v>
      </c>
      <c r="F2" s="2"/>
      <c r="J2" s="1" t="s">
        <v>1</v>
      </c>
      <c r="K2" s="3">
        <f>N12+N26</f>
        <v>213796.990055</v>
      </c>
      <c r="L2" s="1" t="s">
        <v>2</v>
      </c>
      <c r="M2" s="1"/>
    </row>
    <row r="3" spans="1:14" x14ac:dyDescent="0.25">
      <c r="D3" s="1" t="s">
        <v>3</v>
      </c>
      <c r="F3" s="2"/>
      <c r="K3" s="2">
        <v>258655</v>
      </c>
      <c r="L3" s="1" t="s">
        <v>2</v>
      </c>
    </row>
    <row r="5" spans="1:14" x14ac:dyDescent="0.25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 x14ac:dyDescent="0.25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 x14ac:dyDescent="0.25">
      <c r="A7" s="8"/>
      <c r="B7" s="12" t="s">
        <v>16</v>
      </c>
      <c r="C7" s="13"/>
      <c r="D7" s="14"/>
      <c r="E7" s="9"/>
      <c r="F7" s="9"/>
      <c r="G7" s="9"/>
      <c r="H7" s="9"/>
      <c r="I7" s="9"/>
      <c r="J7" s="14"/>
      <c r="K7" s="8"/>
      <c r="L7" s="11"/>
      <c r="M7" s="10"/>
      <c r="N7" s="8"/>
    </row>
    <row r="8" spans="1:14" x14ac:dyDescent="0.25">
      <c r="A8" s="8">
        <v>1</v>
      </c>
      <c r="B8" s="15" t="s">
        <v>17</v>
      </c>
      <c r="C8" s="13"/>
      <c r="D8" s="16"/>
      <c r="E8" s="17" t="s">
        <v>18</v>
      </c>
      <c r="F8" s="9"/>
      <c r="G8" s="9">
        <v>200</v>
      </c>
      <c r="H8" s="18" t="s">
        <v>19</v>
      </c>
      <c r="I8" s="9"/>
      <c r="J8" s="14"/>
      <c r="K8" s="8"/>
      <c r="L8" s="11"/>
      <c r="M8" s="10"/>
      <c r="N8" s="19"/>
    </row>
    <row r="9" spans="1:14" x14ac:dyDescent="0.25">
      <c r="A9" s="8"/>
      <c r="B9" s="13"/>
      <c r="C9" s="13"/>
      <c r="D9" s="20" t="s">
        <v>20</v>
      </c>
      <c r="E9" s="18" t="s">
        <v>21</v>
      </c>
      <c r="F9" s="9"/>
      <c r="G9" s="9"/>
      <c r="H9" s="9"/>
      <c r="I9" s="9"/>
      <c r="J9" s="20" t="s">
        <v>22</v>
      </c>
      <c r="K9" s="8">
        <v>200</v>
      </c>
      <c r="L9" s="11"/>
      <c r="M9" s="10">
        <v>602.83000000000004</v>
      </c>
      <c r="N9" s="19">
        <f>M9*K9</f>
        <v>120566.00000000001</v>
      </c>
    </row>
    <row r="10" spans="1:14" x14ac:dyDescent="0.25">
      <c r="A10" s="8"/>
      <c r="B10" s="13"/>
      <c r="C10" s="13"/>
      <c r="D10" s="14"/>
      <c r="E10" s="21" t="s">
        <v>23</v>
      </c>
      <c r="F10" s="22"/>
      <c r="G10" s="22"/>
      <c r="H10" s="22"/>
      <c r="I10" s="22"/>
      <c r="J10" s="23" t="s">
        <v>22</v>
      </c>
      <c r="K10" s="24">
        <v>200</v>
      </c>
      <c r="L10" s="25"/>
      <c r="M10" s="26">
        <v>133.87</v>
      </c>
      <c r="N10" s="27">
        <f>M10*K10</f>
        <v>26774</v>
      </c>
    </row>
    <row r="11" spans="1:14" x14ac:dyDescent="0.25">
      <c r="A11" s="8"/>
      <c r="B11" s="13"/>
      <c r="C11" s="13"/>
      <c r="D11" s="14"/>
      <c r="E11" s="9"/>
      <c r="F11" s="9"/>
      <c r="G11" s="9"/>
      <c r="H11" s="9"/>
      <c r="I11" s="9"/>
      <c r="J11" s="14"/>
      <c r="K11" s="8"/>
      <c r="L11" s="11"/>
      <c r="M11" s="10" t="s">
        <v>24</v>
      </c>
      <c r="N11" s="19">
        <f>SUM(N9:N10)</f>
        <v>147340</v>
      </c>
    </row>
    <row r="12" spans="1:14" x14ac:dyDescent="0.25">
      <c r="A12" s="8"/>
      <c r="B12" s="13"/>
      <c r="C12" s="13"/>
      <c r="D12" s="14"/>
      <c r="E12" s="9"/>
      <c r="F12" s="9"/>
      <c r="G12" s="9"/>
      <c r="H12" s="9"/>
      <c r="I12" s="9"/>
      <c r="J12" s="14"/>
      <c r="K12" s="8"/>
      <c r="L12" s="11"/>
      <c r="M12" s="28">
        <v>0.1</v>
      </c>
      <c r="N12" s="29">
        <f>N11*1.1</f>
        <v>162074</v>
      </c>
    </row>
    <row r="13" spans="1:14" x14ac:dyDescent="0.25">
      <c r="A13" s="8"/>
      <c r="B13" s="12" t="s">
        <v>25</v>
      </c>
      <c r="C13" s="13"/>
      <c r="D13" s="14"/>
      <c r="E13" s="9"/>
      <c r="F13" s="9"/>
      <c r="G13" s="9"/>
      <c r="H13" s="9"/>
      <c r="I13" s="9"/>
      <c r="J13" s="14"/>
      <c r="K13" s="8"/>
      <c r="L13" s="9"/>
      <c r="M13" s="28"/>
      <c r="N13" s="29"/>
    </row>
    <row r="14" spans="1:14" x14ac:dyDescent="0.25">
      <c r="A14" s="14">
        <v>1</v>
      </c>
      <c r="B14" s="15" t="s">
        <v>17</v>
      </c>
      <c r="C14" s="13"/>
      <c r="D14" s="16"/>
      <c r="E14" s="30" t="s">
        <v>26</v>
      </c>
      <c r="F14" s="13"/>
      <c r="G14" s="13"/>
      <c r="H14" s="13"/>
      <c r="I14" s="13"/>
      <c r="J14" s="14"/>
      <c r="K14" s="14"/>
      <c r="L14" s="13"/>
      <c r="M14" s="31"/>
      <c r="N14" s="19"/>
    </row>
    <row r="15" spans="1:14" x14ac:dyDescent="0.25">
      <c r="A15" s="14"/>
      <c r="B15" s="15"/>
      <c r="C15" s="13"/>
      <c r="D15" s="14"/>
      <c r="E15" s="32" t="s">
        <v>27</v>
      </c>
      <c r="F15" s="13"/>
      <c r="G15" s="13"/>
      <c r="H15" s="13"/>
      <c r="I15" s="13"/>
      <c r="J15" s="20" t="s">
        <v>28</v>
      </c>
      <c r="K15" s="14">
        <v>90</v>
      </c>
      <c r="L15" s="13"/>
      <c r="M15" s="31">
        <v>6</v>
      </c>
      <c r="N15" s="19">
        <f>M15*K15</f>
        <v>540</v>
      </c>
    </row>
    <row r="16" spans="1:14" x14ac:dyDescent="0.25">
      <c r="A16" s="14"/>
      <c r="B16" s="33"/>
      <c r="C16" s="13"/>
      <c r="D16" s="14"/>
      <c r="E16" s="32" t="s">
        <v>29</v>
      </c>
      <c r="F16" s="13"/>
      <c r="G16" s="13"/>
      <c r="H16" s="13"/>
      <c r="I16" s="13"/>
      <c r="J16" s="20" t="s">
        <v>22</v>
      </c>
      <c r="K16" s="14">
        <v>120</v>
      </c>
      <c r="L16" s="13"/>
      <c r="M16" s="31">
        <v>89</v>
      </c>
      <c r="N16" s="19">
        <f>M16*K16</f>
        <v>10680</v>
      </c>
    </row>
    <row r="17" spans="1:14" x14ac:dyDescent="0.25">
      <c r="A17" s="14"/>
      <c r="B17" s="33"/>
      <c r="C17" s="13"/>
      <c r="D17" s="14"/>
      <c r="E17" s="32" t="s">
        <v>30</v>
      </c>
      <c r="F17" s="13"/>
      <c r="G17" s="13"/>
      <c r="H17" s="13"/>
      <c r="I17" s="13"/>
      <c r="J17" s="20" t="s">
        <v>28</v>
      </c>
      <c r="K17" s="14">
        <v>40</v>
      </c>
      <c r="L17" s="13"/>
      <c r="M17" s="31">
        <v>40</v>
      </c>
      <c r="N17" s="19">
        <f>M17*K17</f>
        <v>1600</v>
      </c>
    </row>
    <row r="18" spans="1:14" x14ac:dyDescent="0.25">
      <c r="A18" s="14"/>
      <c r="B18" s="33"/>
      <c r="C18" s="13"/>
      <c r="D18" s="14"/>
      <c r="E18" s="13"/>
      <c r="F18" s="13"/>
      <c r="G18" s="13"/>
      <c r="H18" s="13"/>
      <c r="I18" s="13"/>
      <c r="J18" s="14"/>
      <c r="K18" s="14"/>
      <c r="L18" s="13"/>
      <c r="M18" s="31" t="s">
        <v>24</v>
      </c>
      <c r="N18" s="19">
        <f>SUM(N15:N17)</f>
        <v>12820</v>
      </c>
    </row>
    <row r="19" spans="1:14" x14ac:dyDescent="0.25">
      <c r="A19" s="14"/>
      <c r="B19" s="33"/>
      <c r="C19" s="13"/>
      <c r="D19" s="14" t="s">
        <v>31</v>
      </c>
      <c r="E19" s="13" t="s">
        <v>32</v>
      </c>
      <c r="F19" s="13"/>
      <c r="G19" s="13"/>
      <c r="H19" s="13"/>
      <c r="I19" s="13"/>
      <c r="J19" s="14" t="s">
        <v>33</v>
      </c>
      <c r="K19" s="14">
        <v>0.9</v>
      </c>
      <c r="L19" s="13"/>
      <c r="M19" s="31">
        <v>745.81</v>
      </c>
      <c r="N19" s="19">
        <f>M19*K19</f>
        <v>671.22899999999993</v>
      </c>
    </row>
    <row r="20" spans="1:14" x14ac:dyDescent="0.25">
      <c r="A20" s="14"/>
      <c r="B20" s="33"/>
      <c r="C20" s="13"/>
      <c r="D20" s="14" t="s">
        <v>34</v>
      </c>
      <c r="E20" s="13" t="s">
        <v>35</v>
      </c>
      <c r="F20" s="13"/>
      <c r="G20" s="13"/>
      <c r="H20" s="13"/>
      <c r="I20" s="13"/>
      <c r="J20" s="14" t="s">
        <v>36</v>
      </c>
      <c r="K20" s="14">
        <v>1.2</v>
      </c>
      <c r="L20" s="13"/>
      <c r="M20" s="31">
        <v>12362.03</v>
      </c>
      <c r="N20" s="19">
        <f>M20*K20</f>
        <v>14834.436</v>
      </c>
    </row>
    <row r="21" spans="1:14" x14ac:dyDescent="0.25">
      <c r="A21" s="14"/>
      <c r="B21" s="33"/>
      <c r="C21" s="13"/>
      <c r="D21" s="14" t="s">
        <v>37</v>
      </c>
      <c r="E21" s="13" t="s">
        <v>38</v>
      </c>
      <c r="F21" s="13"/>
      <c r="G21" s="13"/>
      <c r="H21" s="13"/>
      <c r="I21" s="13"/>
      <c r="J21" s="14" t="s">
        <v>33</v>
      </c>
      <c r="K21" s="14">
        <v>0.4</v>
      </c>
      <c r="L21" s="13"/>
      <c r="M21" s="31">
        <v>7453.27</v>
      </c>
      <c r="N21" s="19">
        <f>M21*K21</f>
        <v>2981.3080000000004</v>
      </c>
    </row>
    <row r="22" spans="1:14" x14ac:dyDescent="0.25">
      <c r="A22" s="14"/>
      <c r="B22" s="33"/>
      <c r="C22" s="13"/>
      <c r="D22" s="14"/>
      <c r="E22" s="13"/>
      <c r="F22" s="13"/>
      <c r="G22" s="13"/>
      <c r="H22" s="13"/>
      <c r="I22" s="13"/>
      <c r="J22" s="14"/>
      <c r="K22" s="14"/>
      <c r="L22" s="13"/>
      <c r="M22" s="31" t="s">
        <v>24</v>
      </c>
      <c r="N22" s="19">
        <f>SUM(N19:N21)</f>
        <v>18486.972999999998</v>
      </c>
    </row>
    <row r="23" spans="1:14" x14ac:dyDescent="0.25">
      <c r="A23" s="14"/>
      <c r="B23" s="33"/>
      <c r="C23" s="13"/>
      <c r="D23" s="14"/>
      <c r="E23" s="13"/>
      <c r="F23" s="13"/>
      <c r="G23" s="13"/>
      <c r="H23" s="13"/>
      <c r="I23" s="13"/>
      <c r="J23" s="14"/>
      <c r="K23" s="14"/>
      <c r="L23" s="13"/>
      <c r="M23" s="31" t="s">
        <v>39</v>
      </c>
      <c r="N23" s="19">
        <f>N22*0.85</f>
        <v>15713.927049999998</v>
      </c>
    </row>
    <row r="24" spans="1:14" x14ac:dyDescent="0.25">
      <c r="A24" s="14"/>
      <c r="B24" s="34"/>
      <c r="C24" s="13"/>
      <c r="D24" s="14"/>
      <c r="E24" s="13"/>
      <c r="F24" s="13"/>
      <c r="G24" s="13"/>
      <c r="H24" s="13"/>
      <c r="I24" s="13"/>
      <c r="J24" s="14"/>
      <c r="K24" s="14"/>
      <c r="L24" s="13"/>
      <c r="M24" s="31" t="s">
        <v>40</v>
      </c>
      <c r="N24" s="19">
        <f>SUM(N22:N23)</f>
        <v>34200.900049999997</v>
      </c>
    </row>
    <row r="25" spans="1:14" x14ac:dyDescent="0.25">
      <c r="A25" s="14"/>
      <c r="B25" s="34"/>
      <c r="C25" s="13"/>
      <c r="D25" s="14"/>
      <c r="E25" s="13"/>
      <c r="F25" s="13"/>
      <c r="G25" s="13"/>
      <c r="H25" s="13"/>
      <c r="I25" s="13"/>
      <c r="J25" s="14"/>
      <c r="K25" s="14"/>
      <c r="L25" s="13"/>
      <c r="M25" s="31" t="s">
        <v>41</v>
      </c>
      <c r="N25" s="19">
        <f>N24+N18</f>
        <v>47020.900049999997</v>
      </c>
    </row>
    <row r="26" spans="1:14" x14ac:dyDescent="0.25">
      <c r="A26" s="14"/>
      <c r="B26" s="34"/>
      <c r="C26" s="13"/>
      <c r="D26" s="14"/>
      <c r="E26" s="13"/>
      <c r="F26" s="13"/>
      <c r="G26" s="13"/>
      <c r="H26" s="13"/>
      <c r="I26" s="13"/>
      <c r="J26" s="14"/>
      <c r="K26" s="14"/>
      <c r="L26" s="13"/>
      <c r="M26" s="35">
        <v>0.1</v>
      </c>
      <c r="N26" s="19">
        <f>N25*1.1</f>
        <v>51722.990055000002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2016-03-21T06:33:37Z</dcterms:modified>
</cp:coreProperties>
</file>